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13_ncr:1_{A118A05A-F303-49EF-A673-BA26BB779B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AMS 2025-27 Form A" sheetId="2" r:id="rId1"/>
    <sheet name="UAMS Vacancies" sheetId="3" r:id="rId2"/>
  </sheets>
  <definedNames>
    <definedName name="_xlnm._FilterDatabase" localSheetId="1" hidden="1">'UAMS Vacancies'!#REF!</definedName>
    <definedName name="_xlnm.Print_Area" localSheetId="0">'UAMS 2025-27 Form A'!$A$1:$R$384</definedName>
    <definedName name="_xlnm.Print_Area" localSheetId="1">'UAMS Vacancies'!$A$1:$S$91</definedName>
    <definedName name="_xlnm.Print_Titles" localSheetId="0">'UAMS 2025-27 Form A'!$4:$8</definedName>
    <definedName name="_xlnm.Print_Titles" localSheetId="1">'UAMS Vacancies'!$4:$8</definedName>
    <definedName name="Z_1F098C89_8750_4024_A10A_C2B20B352106_.wvu.PrintArea" localSheetId="0" hidden="1">'UAMS 2025-27 Form A'!$A$12:$E$300</definedName>
    <definedName name="Z_1F098C89_8750_4024_A10A_C2B20B352106_.wvu.PrintArea" localSheetId="1" hidden="1">'UAMS Vacancies'!$A$12:$E$91</definedName>
    <definedName name="Z_1F098C89_8750_4024_A10A_C2B20B352106_.wvu.PrintTitles" localSheetId="0" hidden="1">'UAMS 2025-27 Form A'!#REF!</definedName>
    <definedName name="Z_1F098C89_8750_4024_A10A_C2B20B352106_.wvu.PrintTitles" localSheetId="1" hidden="1">'UAMS Vacancies'!#REF!</definedName>
    <definedName name="Z_63D47012_EC6D_4718_A44C_0721DE206DE0_.wvu.Cols" localSheetId="0" hidden="1">'UAMS 2025-27 Form A'!#REF!</definedName>
    <definedName name="Z_63D47012_EC6D_4718_A44C_0721DE206DE0_.wvu.PrintTitles" localSheetId="0" hidden="1">'UAMS 2025-27 Form A'!#REF!</definedName>
    <definedName name="Z_8A2E0985_89B9_11D4_8457_00E0B8102410_.wvu.PrintTitles" localSheetId="1" hidden="1">'UAMS Vacancies'!#REF!</definedName>
    <definedName name="Z_90468AD7_72BD_11D4_8454_00E0B8102410_.wvu.PrintTitles" localSheetId="0" hidden="1">'UAMS 2025-27 Form A'!#REF!</definedName>
    <definedName name="Z_B740AC25_F105_4F5D_91EE_41FCBB5294A1_.wvu.Cols" localSheetId="1" hidden="1">'UAMS Vacancies'!#REF!</definedName>
    <definedName name="Z_B740AC25_F105_4F5D_91EE_41FCBB5294A1_.wvu.PrintArea" localSheetId="1" hidden="1">'UAMS Vacancies'!$A$12:$E$91</definedName>
    <definedName name="Z_B740AC25_F105_4F5D_91EE_41FCBB5294A1_.wvu.PrintTitles" localSheetId="1" hidden="1">'UAMS Vacancies'!#REF!</definedName>
    <definedName name="Z_CC2DDAA8_D949_4802_A7CB_659D8D6A9A44_.wvu.PrintTitles" localSheetId="0" hidden="1">'UAMS 2025-27 Form 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4" i="3" l="1"/>
  <c r="G384" i="3"/>
  <c r="I382" i="3"/>
  <c r="G382" i="3"/>
  <c r="I380" i="3"/>
  <c r="G380" i="3"/>
  <c r="I374" i="3"/>
  <c r="G374" i="3"/>
  <c r="I354" i="3"/>
  <c r="G354" i="3"/>
  <c r="I343" i="3"/>
  <c r="G343" i="3"/>
  <c r="I334" i="3"/>
  <c r="G334" i="3"/>
  <c r="I325" i="3"/>
  <c r="G325" i="3"/>
  <c r="I304" i="3"/>
  <c r="G304" i="3"/>
  <c r="I293" i="3"/>
  <c r="G293" i="3"/>
  <c r="I275" i="3"/>
  <c r="G275" i="3"/>
  <c r="I273" i="3"/>
  <c r="G273" i="3"/>
  <c r="I172" i="3"/>
  <c r="G172" i="3"/>
  <c r="I126" i="3"/>
  <c r="G126" i="3"/>
  <c r="E380" i="3"/>
  <c r="E374" i="3"/>
  <c r="E354" i="3"/>
  <c r="E343" i="3"/>
  <c r="E334" i="3"/>
  <c r="E325" i="3"/>
  <c r="E304" i="3"/>
  <c r="E293" i="3"/>
  <c r="E382" i="3" s="1"/>
  <c r="E273" i="3"/>
  <c r="E172" i="3"/>
  <c r="E126" i="3"/>
  <c r="E275" i="3" s="1"/>
  <c r="N260" i="2"/>
  <c r="N159" i="2"/>
  <c r="N158" i="2"/>
  <c r="N157" i="2"/>
  <c r="N156" i="2"/>
  <c r="N123" i="2"/>
  <c r="N116" i="2"/>
  <c r="N115" i="2"/>
  <c r="L85" i="2"/>
  <c r="N85" i="2" s="1"/>
  <c r="L86" i="2"/>
  <c r="N86" i="2" s="1"/>
  <c r="L112" i="2"/>
  <c r="N112" i="2" s="1"/>
  <c r="L113" i="2"/>
  <c r="N113" i="2" s="1"/>
  <c r="L114" i="2"/>
  <c r="N114" i="2" s="1"/>
  <c r="L115" i="2"/>
  <c r="L116" i="2"/>
  <c r="L117" i="2"/>
  <c r="N117" i="2" s="1"/>
  <c r="L123" i="2"/>
  <c r="L124" i="2"/>
  <c r="N124" i="2" s="1"/>
  <c r="L125" i="2"/>
  <c r="N125" i="2" s="1"/>
  <c r="M380" i="2"/>
  <c r="M374" i="2"/>
  <c r="M354" i="2"/>
  <c r="M343" i="2"/>
  <c r="M334" i="2"/>
  <c r="M325" i="2"/>
  <c r="M304" i="2"/>
  <c r="M293" i="2"/>
  <c r="M273" i="2"/>
  <c r="M172" i="2"/>
  <c r="M126" i="2"/>
  <c r="O380" i="2"/>
  <c r="O374" i="2"/>
  <c r="O354" i="2"/>
  <c r="O343" i="2"/>
  <c r="O334" i="2"/>
  <c r="O325" i="2"/>
  <c r="O304" i="2"/>
  <c r="O293" i="2"/>
  <c r="O273" i="2"/>
  <c r="O172" i="2"/>
  <c r="O126" i="2"/>
  <c r="E384" i="3" l="1"/>
  <c r="M382" i="2"/>
  <c r="M275" i="2"/>
  <c r="O382" i="2"/>
  <c r="O275" i="2"/>
  <c r="G172" i="2"/>
  <c r="K374" i="2"/>
  <c r="K172" i="2"/>
  <c r="K273" i="2"/>
  <c r="E304" i="2"/>
  <c r="E380" i="2"/>
  <c r="E374" i="2"/>
  <c r="E354" i="2"/>
  <c r="E343" i="2"/>
  <c r="E334" i="2"/>
  <c r="E325" i="2"/>
  <c r="E293" i="2"/>
  <c r="E273" i="2"/>
  <c r="E172" i="2"/>
  <c r="E126" i="2"/>
  <c r="L365" i="2"/>
  <c r="N365" i="2" s="1"/>
  <c r="L373" i="2"/>
  <c r="N373" i="2" s="1"/>
  <c r="L372" i="2"/>
  <c r="N372" i="2" s="1"/>
  <c r="L371" i="2"/>
  <c r="N371" i="2" s="1"/>
  <c r="L370" i="2"/>
  <c r="N370" i="2" s="1"/>
  <c r="L369" i="2"/>
  <c r="N369" i="2" s="1"/>
  <c r="L368" i="2"/>
  <c r="N368" i="2" s="1"/>
  <c r="L367" i="2"/>
  <c r="N367" i="2" s="1"/>
  <c r="L366" i="2"/>
  <c r="N366" i="2" s="1"/>
  <c r="L363" i="2"/>
  <c r="N363" i="2" s="1"/>
  <c r="L362" i="2"/>
  <c r="N362" i="2" s="1"/>
  <c r="L361" i="2"/>
  <c r="N361" i="2" s="1"/>
  <c r="L349" i="2"/>
  <c r="N349" i="2" s="1"/>
  <c r="L350" i="2"/>
  <c r="N350" i="2" s="1"/>
  <c r="L351" i="2"/>
  <c r="N351" i="2" s="1"/>
  <c r="L352" i="2"/>
  <c r="N352" i="2" s="1"/>
  <c r="L353" i="2"/>
  <c r="N353" i="2" s="1"/>
  <c r="L341" i="2"/>
  <c r="N341" i="2" s="1"/>
  <c r="L342" i="2"/>
  <c r="N342" i="2" s="1"/>
  <c r="L332" i="2"/>
  <c r="N332" i="2" s="1"/>
  <c r="L333" i="2"/>
  <c r="N333" i="2" s="1"/>
  <c r="L329" i="2"/>
  <c r="N329" i="2" s="1"/>
  <c r="L324" i="2"/>
  <c r="N324" i="2" s="1"/>
  <c r="L323" i="2"/>
  <c r="N323" i="2" s="1"/>
  <c r="L322" i="2"/>
  <c r="N322" i="2" s="1"/>
  <c r="L321" i="2"/>
  <c r="N321" i="2" s="1"/>
  <c r="L320" i="2"/>
  <c r="N320" i="2" s="1"/>
  <c r="L319" i="2"/>
  <c r="N319" i="2" s="1"/>
  <c r="L318" i="2"/>
  <c r="N318" i="2" s="1"/>
  <c r="L317" i="2"/>
  <c r="N317" i="2" s="1"/>
  <c r="L316" i="2"/>
  <c r="N316" i="2" s="1"/>
  <c r="L299" i="2"/>
  <c r="N299" i="2" s="1"/>
  <c r="L300" i="2"/>
  <c r="N300" i="2" s="1"/>
  <c r="L301" i="2"/>
  <c r="N301" i="2" s="1"/>
  <c r="L302" i="2"/>
  <c r="N302" i="2" s="1"/>
  <c r="L303" i="2"/>
  <c r="N303" i="2" s="1"/>
  <c r="L292" i="2"/>
  <c r="N292" i="2" s="1"/>
  <c r="L291" i="2"/>
  <c r="N291" i="2" s="1"/>
  <c r="L290" i="2"/>
  <c r="N290" i="2" s="1"/>
  <c r="L289" i="2"/>
  <c r="N289" i="2" s="1"/>
  <c r="L288" i="2"/>
  <c r="N288" i="2" s="1"/>
  <c r="L287" i="2"/>
  <c r="N287" i="2" s="1"/>
  <c r="L286" i="2"/>
  <c r="N286" i="2" s="1"/>
  <c r="L285" i="2"/>
  <c r="N285" i="2" s="1"/>
  <c r="L284" i="2"/>
  <c r="N284" i="2" s="1"/>
  <c r="L271" i="2"/>
  <c r="N271" i="2" s="1"/>
  <c r="L272" i="2"/>
  <c r="N272" i="2" s="1"/>
  <c r="L263" i="2"/>
  <c r="N263" i="2" s="1"/>
  <c r="L264" i="2"/>
  <c r="N264" i="2" s="1"/>
  <c r="L265" i="2"/>
  <c r="N265" i="2" s="1"/>
  <c r="L266" i="2"/>
  <c r="N266" i="2" s="1"/>
  <c r="L267" i="2"/>
  <c r="N267" i="2" s="1"/>
  <c r="L268" i="2"/>
  <c r="N268" i="2" s="1"/>
  <c r="L232" i="2"/>
  <c r="N232" i="2" s="1"/>
  <c r="L233" i="2"/>
  <c r="N233" i="2" s="1"/>
  <c r="L234" i="2"/>
  <c r="N234" i="2" s="1"/>
  <c r="L235" i="2"/>
  <c r="N235" i="2" s="1"/>
  <c r="L236" i="2"/>
  <c r="N236" i="2" s="1"/>
  <c r="L237" i="2"/>
  <c r="N237" i="2" s="1"/>
  <c r="L238" i="2"/>
  <c r="N238" i="2" s="1"/>
  <c r="L239" i="2"/>
  <c r="N239" i="2" s="1"/>
  <c r="L240" i="2"/>
  <c r="N240" i="2" s="1"/>
  <c r="L241" i="2"/>
  <c r="N241" i="2" s="1"/>
  <c r="L242" i="2"/>
  <c r="N242" i="2" s="1"/>
  <c r="L243" i="2"/>
  <c r="N243" i="2" s="1"/>
  <c r="L244" i="2"/>
  <c r="N244" i="2" s="1"/>
  <c r="L245" i="2"/>
  <c r="N245" i="2" s="1"/>
  <c r="L246" i="2"/>
  <c r="N246" i="2" s="1"/>
  <c r="L247" i="2"/>
  <c r="N247" i="2" s="1"/>
  <c r="L248" i="2"/>
  <c r="N248" i="2" s="1"/>
  <c r="L249" i="2"/>
  <c r="N249" i="2" s="1"/>
  <c r="L250" i="2"/>
  <c r="N250" i="2" s="1"/>
  <c r="L251" i="2"/>
  <c r="N251" i="2" s="1"/>
  <c r="L252" i="2"/>
  <c r="N252" i="2" s="1"/>
  <c r="L253" i="2"/>
  <c r="N253" i="2" s="1"/>
  <c r="L254" i="2"/>
  <c r="N254" i="2" s="1"/>
  <c r="L255" i="2"/>
  <c r="N255" i="2" s="1"/>
  <c r="L256" i="2"/>
  <c r="N256" i="2" s="1"/>
  <c r="L257" i="2"/>
  <c r="N257" i="2" s="1"/>
  <c r="L258" i="2"/>
  <c r="N258" i="2" s="1"/>
  <c r="L259" i="2"/>
  <c r="N259" i="2" s="1"/>
  <c r="L208" i="2"/>
  <c r="N208" i="2" s="1"/>
  <c r="L209" i="2"/>
  <c r="N209" i="2" s="1"/>
  <c r="L210" i="2"/>
  <c r="N210" i="2" s="1"/>
  <c r="L211" i="2"/>
  <c r="N211" i="2" s="1"/>
  <c r="L212" i="2"/>
  <c r="N212" i="2" s="1"/>
  <c r="L213" i="2"/>
  <c r="N213" i="2" s="1"/>
  <c r="L214" i="2"/>
  <c r="N214" i="2" s="1"/>
  <c r="L215" i="2"/>
  <c r="N215" i="2" s="1"/>
  <c r="L216" i="2"/>
  <c r="N216" i="2" s="1"/>
  <c r="L217" i="2"/>
  <c r="N217" i="2" s="1"/>
  <c r="L218" i="2"/>
  <c r="N218" i="2" s="1"/>
  <c r="L219" i="2"/>
  <c r="N219" i="2" s="1"/>
  <c r="L220" i="2"/>
  <c r="N220" i="2" s="1"/>
  <c r="L221" i="2"/>
  <c r="N221" i="2" s="1"/>
  <c r="L222" i="2"/>
  <c r="N222" i="2" s="1"/>
  <c r="L223" i="2"/>
  <c r="N223" i="2" s="1"/>
  <c r="L224" i="2"/>
  <c r="N224" i="2" s="1"/>
  <c r="L225" i="2"/>
  <c r="N225" i="2" s="1"/>
  <c r="L226" i="2"/>
  <c r="N226" i="2" s="1"/>
  <c r="L227" i="2"/>
  <c r="N227" i="2" s="1"/>
  <c r="L228" i="2"/>
  <c r="N228" i="2" s="1"/>
  <c r="L229" i="2"/>
  <c r="N229" i="2" s="1"/>
  <c r="L177" i="2"/>
  <c r="N177" i="2" s="1"/>
  <c r="L178" i="2"/>
  <c r="N178" i="2" s="1"/>
  <c r="L179" i="2"/>
  <c r="N179" i="2" s="1"/>
  <c r="L180" i="2"/>
  <c r="N180" i="2" s="1"/>
  <c r="L181" i="2"/>
  <c r="N181" i="2" s="1"/>
  <c r="L182" i="2"/>
  <c r="N182" i="2" s="1"/>
  <c r="L183" i="2"/>
  <c r="N183" i="2" s="1"/>
  <c r="L184" i="2"/>
  <c r="N184" i="2" s="1"/>
  <c r="L185" i="2"/>
  <c r="N185" i="2" s="1"/>
  <c r="L186" i="2"/>
  <c r="N186" i="2" s="1"/>
  <c r="L187" i="2"/>
  <c r="N187" i="2" s="1"/>
  <c r="L188" i="2"/>
  <c r="N188" i="2" s="1"/>
  <c r="L189" i="2"/>
  <c r="N189" i="2" s="1"/>
  <c r="L190" i="2"/>
  <c r="N190" i="2" s="1"/>
  <c r="L191" i="2"/>
  <c r="N191" i="2" s="1"/>
  <c r="L192" i="2"/>
  <c r="N192" i="2" s="1"/>
  <c r="L193" i="2"/>
  <c r="N193" i="2" s="1"/>
  <c r="L194" i="2"/>
  <c r="N194" i="2" s="1"/>
  <c r="L195" i="2"/>
  <c r="N195" i="2" s="1"/>
  <c r="L196" i="2"/>
  <c r="N196" i="2" s="1"/>
  <c r="L197" i="2"/>
  <c r="N197" i="2" s="1"/>
  <c r="L198" i="2"/>
  <c r="N198" i="2" s="1"/>
  <c r="L199" i="2"/>
  <c r="N199" i="2" s="1"/>
  <c r="L200" i="2"/>
  <c r="N200" i="2" s="1"/>
  <c r="L201" i="2"/>
  <c r="N201" i="2" s="1"/>
  <c r="L202" i="2"/>
  <c r="N202" i="2" s="1"/>
  <c r="L203" i="2"/>
  <c r="N203" i="2" s="1"/>
  <c r="L204" i="2"/>
  <c r="N204" i="2" s="1"/>
  <c r="L205" i="2"/>
  <c r="N205" i="2" s="1"/>
  <c r="L162" i="2"/>
  <c r="N162" i="2" s="1"/>
  <c r="L163" i="2"/>
  <c r="N163" i="2" s="1"/>
  <c r="L164" i="2"/>
  <c r="N164" i="2" s="1"/>
  <c r="L165" i="2"/>
  <c r="N165" i="2" s="1"/>
  <c r="L166" i="2"/>
  <c r="N166" i="2" s="1"/>
  <c r="L167" i="2"/>
  <c r="N167" i="2" s="1"/>
  <c r="L168" i="2"/>
  <c r="N168" i="2" s="1"/>
  <c r="L169" i="2"/>
  <c r="N169" i="2" s="1"/>
  <c r="L170" i="2"/>
  <c r="N170" i="2" s="1"/>
  <c r="L171" i="2"/>
  <c r="N171" i="2" s="1"/>
  <c r="L154" i="2"/>
  <c r="N154" i="2" s="1"/>
  <c r="L153" i="2"/>
  <c r="N153" i="2" s="1"/>
  <c r="L155" i="2"/>
  <c r="N155" i="2" s="1"/>
  <c r="L146" i="2"/>
  <c r="N146" i="2" s="1"/>
  <c r="L147" i="2"/>
  <c r="N147" i="2" s="1"/>
  <c r="L148" i="2"/>
  <c r="N148" i="2" s="1"/>
  <c r="L149" i="2"/>
  <c r="N149" i="2" s="1"/>
  <c r="L150" i="2"/>
  <c r="N150" i="2" s="1"/>
  <c r="L131" i="2"/>
  <c r="N131" i="2" s="1"/>
  <c r="L132" i="2"/>
  <c r="N132" i="2" s="1"/>
  <c r="L133" i="2"/>
  <c r="N133" i="2" s="1"/>
  <c r="L134" i="2"/>
  <c r="N134" i="2" s="1"/>
  <c r="L135" i="2"/>
  <c r="N135" i="2" s="1"/>
  <c r="L136" i="2"/>
  <c r="N136" i="2" s="1"/>
  <c r="L137" i="2"/>
  <c r="N137" i="2" s="1"/>
  <c r="L138" i="2"/>
  <c r="N138" i="2" s="1"/>
  <c r="L139" i="2"/>
  <c r="N139" i="2" s="1"/>
  <c r="L140" i="2"/>
  <c r="N140" i="2" s="1"/>
  <c r="L141" i="2"/>
  <c r="N141" i="2" s="1"/>
  <c r="L142" i="2"/>
  <c r="N142" i="2" s="1"/>
  <c r="L107" i="2"/>
  <c r="N107" i="2" s="1"/>
  <c r="L108" i="2"/>
  <c r="N108" i="2" s="1"/>
  <c r="L109" i="2"/>
  <c r="N109" i="2" s="1"/>
  <c r="L110" i="2"/>
  <c r="N110" i="2" s="1"/>
  <c r="L111" i="2"/>
  <c r="N111" i="2" s="1"/>
  <c r="L118" i="2"/>
  <c r="N118" i="2" s="1"/>
  <c r="L119" i="2"/>
  <c r="N119" i="2" s="1"/>
  <c r="L120" i="2"/>
  <c r="N120" i="2" s="1"/>
  <c r="L121" i="2"/>
  <c r="N121" i="2" s="1"/>
  <c r="L122" i="2"/>
  <c r="N122" i="2" s="1"/>
  <c r="L98" i="2"/>
  <c r="N98" i="2" s="1"/>
  <c r="L99" i="2"/>
  <c r="N99" i="2" s="1"/>
  <c r="L100" i="2"/>
  <c r="N100" i="2" s="1"/>
  <c r="L101" i="2"/>
  <c r="N101" i="2" s="1"/>
  <c r="L102" i="2"/>
  <c r="N102" i="2" s="1"/>
  <c r="L103" i="2"/>
  <c r="N103" i="2" s="1"/>
  <c r="L104" i="2"/>
  <c r="N104" i="2" s="1"/>
  <c r="L105" i="2"/>
  <c r="N105" i="2" s="1"/>
  <c r="L106" i="2"/>
  <c r="N106" i="2" s="1"/>
  <c r="L90" i="2"/>
  <c r="N90" i="2" s="1"/>
  <c r="L91" i="2"/>
  <c r="N91" i="2" s="1"/>
  <c r="L92" i="2"/>
  <c r="N92" i="2" s="1"/>
  <c r="L93" i="2"/>
  <c r="N93" i="2" s="1"/>
  <c r="L96" i="2"/>
  <c r="N96" i="2" s="1"/>
  <c r="L94" i="2"/>
  <c r="N94" i="2" s="1"/>
  <c r="L95" i="2"/>
  <c r="N95" i="2" s="1"/>
  <c r="L70" i="2"/>
  <c r="N70" i="2" s="1"/>
  <c r="L71" i="2"/>
  <c r="N71" i="2" s="1"/>
  <c r="L72" i="2"/>
  <c r="N72" i="2" s="1"/>
  <c r="L73" i="2"/>
  <c r="N73" i="2" s="1"/>
  <c r="L74" i="2"/>
  <c r="N74" i="2" s="1"/>
  <c r="L75" i="2"/>
  <c r="N75" i="2" s="1"/>
  <c r="L76" i="2"/>
  <c r="N76" i="2" s="1"/>
  <c r="L77" i="2"/>
  <c r="N77" i="2" s="1"/>
  <c r="L78" i="2"/>
  <c r="N78" i="2" s="1"/>
  <c r="L79" i="2"/>
  <c r="N79" i="2" s="1"/>
  <c r="L80" i="2"/>
  <c r="N80" i="2" s="1"/>
  <c r="L81" i="2"/>
  <c r="N81" i="2" s="1"/>
  <c r="L82" i="2"/>
  <c r="N82" i="2" s="1"/>
  <c r="L83" i="2"/>
  <c r="N83" i="2" s="1"/>
  <c r="L84" i="2"/>
  <c r="N84" i="2" s="1"/>
  <c r="L87" i="2"/>
  <c r="N87" i="2" s="1"/>
  <c r="L61" i="2"/>
  <c r="N61" i="2" s="1"/>
  <c r="L62" i="2"/>
  <c r="N62" i="2" s="1"/>
  <c r="L63" i="2"/>
  <c r="N63" i="2" s="1"/>
  <c r="L64" i="2"/>
  <c r="N64" i="2" s="1"/>
  <c r="L65" i="2"/>
  <c r="N65" i="2" s="1"/>
  <c r="L66" i="2"/>
  <c r="N66" i="2" s="1"/>
  <c r="L67" i="2"/>
  <c r="N67" i="2" s="1"/>
  <c r="L48" i="2"/>
  <c r="N48" i="2" s="1"/>
  <c r="L49" i="2"/>
  <c r="N49" i="2" s="1"/>
  <c r="L50" i="2"/>
  <c r="N50" i="2" s="1"/>
  <c r="L51" i="2"/>
  <c r="N51" i="2" s="1"/>
  <c r="L52" i="2"/>
  <c r="N52" i="2" s="1"/>
  <c r="L53" i="2"/>
  <c r="N53" i="2" s="1"/>
  <c r="L54" i="2"/>
  <c r="N54" i="2" s="1"/>
  <c r="L55" i="2"/>
  <c r="N55" i="2" s="1"/>
  <c r="L56" i="2"/>
  <c r="N56" i="2" s="1"/>
  <c r="L57" i="2"/>
  <c r="N57" i="2" s="1"/>
  <c r="L58" i="2"/>
  <c r="N58" i="2" s="1"/>
  <c r="L42" i="2"/>
  <c r="N42" i="2" s="1"/>
  <c r="L43" i="2"/>
  <c r="N43" i="2" s="1"/>
  <c r="L44" i="2"/>
  <c r="N44" i="2" s="1"/>
  <c r="L45" i="2"/>
  <c r="N45" i="2" s="1"/>
  <c r="L39" i="2"/>
  <c r="N39" i="2" s="1"/>
  <c r="L38" i="2"/>
  <c r="N38" i="2" s="1"/>
  <c r="L37" i="2"/>
  <c r="N37" i="2" s="1"/>
  <c r="L36" i="2"/>
  <c r="N36" i="2" s="1"/>
  <c r="L35" i="2"/>
  <c r="N35" i="2" s="1"/>
  <c r="L34" i="2"/>
  <c r="N34" i="2" s="1"/>
  <c r="L33" i="2"/>
  <c r="N33" i="2" s="1"/>
  <c r="L32" i="2"/>
  <c r="N32" i="2" s="1"/>
  <c r="L31" i="2"/>
  <c r="N31" i="2" s="1"/>
  <c r="L15" i="2"/>
  <c r="N15" i="2" s="1"/>
  <c r="L16" i="2"/>
  <c r="N16" i="2" s="1"/>
  <c r="L17" i="2"/>
  <c r="N17" i="2" s="1"/>
  <c r="L18" i="2"/>
  <c r="N18" i="2" s="1"/>
  <c r="L19" i="2"/>
  <c r="N19" i="2" s="1"/>
  <c r="L20" i="2"/>
  <c r="N20" i="2" s="1"/>
  <c r="L21" i="2"/>
  <c r="N21" i="2" s="1"/>
  <c r="L22" i="2"/>
  <c r="N22" i="2" s="1"/>
  <c r="L23" i="2"/>
  <c r="N23" i="2" s="1"/>
  <c r="L24" i="2"/>
  <c r="N24" i="2" s="1"/>
  <c r="L25" i="2"/>
  <c r="N25" i="2" s="1"/>
  <c r="L26" i="2"/>
  <c r="N26" i="2" s="1"/>
  <c r="L27" i="2"/>
  <c r="N27" i="2" s="1"/>
  <c r="L28" i="2"/>
  <c r="N28" i="2" s="1"/>
  <c r="L29" i="2"/>
  <c r="N29" i="2" s="1"/>
  <c r="M384" i="2" l="1"/>
  <c r="O384" i="2"/>
  <c r="E382" i="2"/>
  <c r="E275" i="2"/>
  <c r="L314" i="2"/>
  <c r="N314" i="2" s="1"/>
  <c r="I374" i="2"/>
  <c r="G374" i="2"/>
  <c r="K325" i="2"/>
  <c r="I325" i="2"/>
  <c r="G325" i="2"/>
  <c r="K293" i="2"/>
  <c r="I293" i="2"/>
  <c r="G293" i="2"/>
  <c r="E384" i="2" l="1"/>
  <c r="Q374" i="2"/>
  <c r="Q293" i="2"/>
  <c r="I126" i="2"/>
  <c r="G126" i="2"/>
  <c r="Q325" i="2" l="1"/>
  <c r="Q126" i="2" l="1"/>
  <c r="Q380" i="2"/>
  <c r="K380" i="2"/>
  <c r="I380" i="2"/>
  <c r="G380" i="2"/>
  <c r="Q354" i="2"/>
  <c r="K354" i="2"/>
  <c r="I354" i="2"/>
  <c r="G354" i="2"/>
  <c r="Q343" i="2"/>
  <c r="K343" i="2"/>
  <c r="I343" i="2"/>
  <c r="G343" i="2"/>
  <c r="Q334" i="2"/>
  <c r="K334" i="2"/>
  <c r="I334" i="2"/>
  <c r="G334" i="2"/>
  <c r="Q304" i="2"/>
  <c r="K304" i="2"/>
  <c r="I304" i="2"/>
  <c r="G304" i="2"/>
  <c r="Q273" i="2"/>
  <c r="I273" i="2"/>
  <c r="G273" i="2"/>
  <c r="Q172" i="2"/>
  <c r="I172" i="2"/>
  <c r="G382" i="2" l="1"/>
  <c r="G275" i="2"/>
  <c r="I275" i="2"/>
  <c r="I382" i="2"/>
  <c r="Q275" i="2"/>
  <c r="K382" i="2"/>
  <c r="Q382" i="2"/>
  <c r="G384" i="2" l="1"/>
  <c r="I384" i="2"/>
  <c r="Q384" i="2"/>
  <c r="K126" i="2" l="1"/>
  <c r="L379" i="2"/>
  <c r="N379" i="2" s="1"/>
  <c r="L378" i="2"/>
  <c r="N378" i="2" s="1"/>
  <c r="L348" i="2"/>
  <c r="N348" i="2" s="1"/>
  <c r="L340" i="2"/>
  <c r="N340" i="2" s="1"/>
  <c r="L331" i="2"/>
  <c r="N331" i="2" s="1"/>
  <c r="L313" i="2"/>
  <c r="N313" i="2" s="1"/>
  <c r="L312" i="2"/>
  <c r="N312" i="2" s="1"/>
  <c r="L311" i="2"/>
  <c r="N311" i="2" s="1"/>
  <c r="L310" i="2"/>
  <c r="N310" i="2" s="1"/>
  <c r="L298" i="2"/>
  <c r="N298" i="2" s="1"/>
  <c r="L282" i="2"/>
  <c r="N282" i="2" s="1"/>
  <c r="L281" i="2"/>
  <c r="N281" i="2" s="1"/>
  <c r="L270" i="2"/>
  <c r="N270" i="2" s="1"/>
  <c r="L262" i="2"/>
  <c r="N262" i="2" s="1"/>
  <c r="L231" i="2"/>
  <c r="N231" i="2" s="1"/>
  <c r="L207" i="2"/>
  <c r="N207" i="2" s="1"/>
  <c r="L176" i="2"/>
  <c r="N176" i="2" s="1"/>
  <c r="L161" i="2"/>
  <c r="N161" i="2" s="1"/>
  <c r="L152" i="2"/>
  <c r="N152" i="2" s="1"/>
  <c r="L145" i="2"/>
  <c r="N145" i="2" s="1"/>
  <c r="L143" i="2"/>
  <c r="N143" i="2" s="1"/>
  <c r="L89" i="2"/>
  <c r="N89" i="2" s="1"/>
  <c r="L69" i="2"/>
  <c r="N69" i="2" s="1"/>
  <c r="L60" i="2"/>
  <c r="N60" i="2" s="1"/>
  <c r="L47" i="2"/>
  <c r="N47" i="2" s="1"/>
  <c r="L41" i="2"/>
  <c r="N41" i="2" s="1"/>
  <c r="L14" i="2"/>
  <c r="N14" i="2" s="1"/>
  <c r="K275" i="2" l="1"/>
  <c r="K384" i="2" l="1"/>
</calcChain>
</file>

<file path=xl/sharedStrings.xml><?xml version="1.0" encoding="utf-8"?>
<sst xmlns="http://schemas.openxmlformats.org/spreadsheetml/2006/main" count="771" uniqueCount="293">
  <si>
    <t>FORM A</t>
  </si>
  <si>
    <t>AHECB</t>
  </si>
  <si>
    <t>AUTHORIZED</t>
  </si>
  <si>
    <t>PAID</t>
  </si>
  <si>
    <t>BUDGETED</t>
  </si>
  <si>
    <t>REQUESTED</t>
  </si>
  <si>
    <t>RECOMMENDED</t>
  </si>
  <si>
    <t>T</t>
  </si>
  <si>
    <t>ITEM</t>
  </si>
  <si>
    <t>POSITION</t>
  </si>
  <si>
    <t>2023-24</t>
  </si>
  <si>
    <t>2024-25</t>
  </si>
  <si>
    <t>C</t>
  </si>
  <si>
    <t xml:space="preserve"> #</t>
  </si>
  <si>
    <t>TITLE</t>
  </si>
  <si>
    <t>ANNUAL SAL</t>
  </si>
  <si>
    <t>#</t>
  </si>
  <si>
    <t>UNIVERSITY OF ARKANSAS FOR MEDICAL SCIENCES</t>
  </si>
  <si>
    <t>TWELVE MONTH EDUCATIONAL AND GENERAL</t>
  </si>
  <si>
    <t>ADMINISTRATIVE POSITIONS</t>
  </si>
  <si>
    <t>Medical Center CEO</t>
  </si>
  <si>
    <t>Chancellor</t>
  </si>
  <si>
    <t>Provost</t>
  </si>
  <si>
    <t>Vice Chancellor</t>
  </si>
  <si>
    <t>Associate Provost</t>
  </si>
  <si>
    <t>Associate Vice Chancellor</t>
  </si>
  <si>
    <t>Dean</t>
  </si>
  <si>
    <t>Executive Associate Dean</t>
  </si>
  <si>
    <t>Campus Director</t>
  </si>
  <si>
    <t>Associate Dean</t>
  </si>
  <si>
    <t>Assistant Vice Chancellor</t>
  </si>
  <si>
    <t>Assistant Provost</t>
  </si>
  <si>
    <t>Assistant Dean</t>
  </si>
  <si>
    <t>Area Director</t>
  </si>
  <si>
    <t>Director Poison &amp; Drug Information</t>
  </si>
  <si>
    <t>Compliance Officer</t>
  </si>
  <si>
    <t>Divisional/Departmental Management Pool</t>
  </si>
  <si>
    <t>Executive Divisional Director</t>
  </si>
  <si>
    <t>Divisional Director</t>
  </si>
  <si>
    <t>Associate Divisional Director</t>
  </si>
  <si>
    <t>Assistant Divisional Director</t>
  </si>
  <si>
    <t>Departmental Director</t>
  </si>
  <si>
    <t>Assoc. Departmental Director</t>
  </si>
  <si>
    <t>Departmental Manager</t>
  </si>
  <si>
    <t xml:space="preserve">Asst. Departmental Director </t>
  </si>
  <si>
    <t xml:space="preserve">Asst. Departmental Manager </t>
  </si>
  <si>
    <t>Project/Program Administrator</t>
  </si>
  <si>
    <t>Sr. Project/Program Director</t>
  </si>
  <si>
    <t>Project/Program Director</t>
  </si>
  <si>
    <t>Project/Program Manager</t>
  </si>
  <si>
    <t>Project/Program Specialist</t>
  </si>
  <si>
    <t>Executive Assistant</t>
  </si>
  <si>
    <t>Department Business Coordinator</t>
  </si>
  <si>
    <t>Kids First / Headstart Pool</t>
  </si>
  <si>
    <t>Social Services Consultant</t>
  </si>
  <si>
    <t>Pediatric Nutrition Consultant III</t>
  </si>
  <si>
    <t>Pediatric Nutrition Consultant II</t>
  </si>
  <si>
    <t>Early Childhood Spec. Educator II</t>
  </si>
  <si>
    <t>Site Manager I</t>
  </si>
  <si>
    <t>Certified Classroom Teacher</t>
  </si>
  <si>
    <t>Pediatric Nutrition Consultant I</t>
  </si>
  <si>
    <t>Pediatric Motor Development Consult.</t>
  </si>
  <si>
    <t>RN Clinical Coordinator</t>
  </si>
  <si>
    <t>Early Childhood Spec. Educator I</t>
  </si>
  <si>
    <t>Family Enrichment Specialist I</t>
  </si>
  <si>
    <t>Biological Safety Officer</t>
  </si>
  <si>
    <t>Fiscal Support Pool</t>
  </si>
  <si>
    <t>Fiscal Support Manager</t>
  </si>
  <si>
    <t>Fiscal Support Supervisor</t>
  </si>
  <si>
    <t>Accountant II</t>
  </si>
  <si>
    <t>Accountant I</t>
  </si>
  <si>
    <t>Fiscal Support Analyst</t>
  </si>
  <si>
    <t>Fiscal Support Specialist</t>
  </si>
  <si>
    <t>Accounting Technician</t>
  </si>
  <si>
    <t>Fiscal Support Technician</t>
  </si>
  <si>
    <t>Public Safety Pool</t>
  </si>
  <si>
    <t>HE Public Safety Commander III</t>
  </si>
  <si>
    <t>Director Public Safety I</t>
  </si>
  <si>
    <t>HE Public Safety Commander II</t>
  </si>
  <si>
    <t>HE Public Safety Commander I</t>
  </si>
  <si>
    <t>HE Public Safety Supervisor</t>
  </si>
  <si>
    <t>Public Safety Officer</t>
  </si>
  <si>
    <t>Public Safety Officer II</t>
  </si>
  <si>
    <t>Security Officer Supervisor</t>
  </si>
  <si>
    <t>Public Safety/Security Officer</t>
  </si>
  <si>
    <t>HE Public Safety Dispatcher</t>
  </si>
  <si>
    <t>Parking Control Supv.</t>
  </si>
  <si>
    <t>Security Officer</t>
  </si>
  <si>
    <t>Parking Control Officer</t>
  </si>
  <si>
    <t>Watchman</t>
  </si>
  <si>
    <t>Computer Support Specialist</t>
  </si>
  <si>
    <t>Database Analyst</t>
  </si>
  <si>
    <t>Information Systems Coord. Spec.</t>
  </si>
  <si>
    <t>Digital Broadcast Specialist</t>
  </si>
  <si>
    <t>Skilled Trades Pool</t>
  </si>
  <si>
    <t>Skilled Trades Foreman</t>
  </si>
  <si>
    <t>Skilled Trades Supervisor</t>
  </si>
  <si>
    <t>Skilled Tradesman</t>
  </si>
  <si>
    <t>Skilled Trades Helper</t>
  </si>
  <si>
    <t>Apprentice Tradesman</t>
  </si>
  <si>
    <t>Computer Support Technician</t>
  </si>
  <si>
    <t>Occupational Safety Coordinator</t>
  </si>
  <si>
    <t>Print Shop Manager</t>
  </si>
  <si>
    <t>Administrative Support Pool</t>
  </si>
  <si>
    <t>Administrative Assistant</t>
  </si>
  <si>
    <t>Administrative Analyst</t>
  </si>
  <si>
    <t>Administrative Support Supervisor</t>
  </si>
  <si>
    <t>Administrative Specialist III</t>
  </si>
  <si>
    <t>Administration Support Specialist</t>
  </si>
  <si>
    <t>Administrative Specialist II</t>
  </si>
  <si>
    <t>Administrative Support Specialist</t>
  </si>
  <si>
    <t>Administrative Specialist I</t>
  </si>
  <si>
    <t>Extra Help Assistant</t>
  </si>
  <si>
    <t>Library Supervisor</t>
  </si>
  <si>
    <t>Library Specialist</t>
  </si>
  <si>
    <t>Library Technician</t>
  </si>
  <si>
    <t>Library Support Assistant</t>
  </si>
  <si>
    <t>Maintenance Supervisor</t>
  </si>
  <si>
    <t>Computer Operator</t>
  </si>
  <si>
    <t>Institutional Printer</t>
  </si>
  <si>
    <t>Inventory Control Manager</t>
  </si>
  <si>
    <t>Medical Billing Specialist</t>
  </si>
  <si>
    <t>Public Information Technician</t>
  </si>
  <si>
    <t>Medical Records Technician</t>
  </si>
  <si>
    <t>Food Preparation Supervisor</t>
  </si>
  <si>
    <t>Cashier</t>
  </si>
  <si>
    <t xml:space="preserve">Cook </t>
  </si>
  <si>
    <t>Institutional Services Assistant</t>
  </si>
  <si>
    <t>Food Preparation Technician</t>
  </si>
  <si>
    <t>Storeroom Supervisor</t>
  </si>
  <si>
    <t>Patient Account Specialist</t>
  </si>
  <si>
    <t>Inventory Control Technician</t>
  </si>
  <si>
    <t>Housekeeper</t>
  </si>
  <si>
    <t>Child Care Technician</t>
  </si>
  <si>
    <t>Mail Services Assistant</t>
  </si>
  <si>
    <t>Caregiver</t>
  </si>
  <si>
    <t>Laboratory Assistant</t>
  </si>
  <si>
    <t>TOTAL</t>
  </si>
  <si>
    <t>ACADEMIC POSITIONS</t>
  </si>
  <si>
    <t>Faculty Pool</t>
  </si>
  <si>
    <t>Distinguished Professor</t>
  </si>
  <si>
    <t>Professor</t>
  </si>
  <si>
    <t>Associate Professor</t>
  </si>
  <si>
    <t>Assistant Professor</t>
  </si>
  <si>
    <t>Instructor</t>
  </si>
  <si>
    <t>Research Instructor</t>
  </si>
  <si>
    <t>Research Professor</t>
  </si>
  <si>
    <t>Family Practice Coordinator</t>
  </si>
  <si>
    <t>Associate Family Practice Coord.</t>
  </si>
  <si>
    <t>Associate Research Professor</t>
  </si>
  <si>
    <t>Assistant Family Practice Coord.</t>
  </si>
  <si>
    <t>Assistant Research Professor</t>
  </si>
  <si>
    <t xml:space="preserve">Department Chairperson </t>
  </si>
  <si>
    <t>Educational Support Pool</t>
  </si>
  <si>
    <t>Instructional Dev. Specialist II</t>
  </si>
  <si>
    <t>Education Coordinator</t>
  </si>
  <si>
    <t>Clinic Instructor</t>
  </si>
  <si>
    <t>Instructional Dev. Specialist I</t>
  </si>
  <si>
    <t>Educational Dev. Specialist I</t>
  </si>
  <si>
    <t>Clinic Assistant Instructor</t>
  </si>
  <si>
    <t>Library Pool</t>
  </si>
  <si>
    <t>Librarian</t>
  </si>
  <si>
    <t>Senior Librarian Assistant</t>
  </si>
  <si>
    <t>Associate Librarian</t>
  </si>
  <si>
    <t>Assistant Librarian</t>
  </si>
  <si>
    <t>Research Support Pool</t>
  </si>
  <si>
    <t>Research Associate</t>
  </si>
  <si>
    <t>Post Doctoral Fellow</t>
  </si>
  <si>
    <t>Senior Research Assistant</t>
  </si>
  <si>
    <t>Biostatistician</t>
  </si>
  <si>
    <t>Research Technologist</t>
  </si>
  <si>
    <t>Research Project Analyst</t>
  </si>
  <si>
    <t>Graduate Assistant</t>
  </si>
  <si>
    <t>Research Technician</t>
  </si>
  <si>
    <t>Resident</t>
  </si>
  <si>
    <t>Pharmacy Resident</t>
  </si>
  <si>
    <t>Trainee</t>
  </si>
  <si>
    <t>PATIENT CARE POSITIONS</t>
  </si>
  <si>
    <t xml:space="preserve">Medical Services </t>
  </si>
  <si>
    <t>Clinic Director</t>
  </si>
  <si>
    <t>Director of Pharmacy</t>
  </si>
  <si>
    <t>Asst. Dir. of Pharmacy</t>
  </si>
  <si>
    <t>Director of University Hospital</t>
  </si>
  <si>
    <t>Assoc. Adm. Patient Care</t>
  </si>
  <si>
    <t>Patient Care Administrator</t>
  </si>
  <si>
    <t>Clinical Laboratory Manager</t>
  </si>
  <si>
    <t>Associate Director of Hospital</t>
  </si>
  <si>
    <t>Clinical Services Manager</t>
  </si>
  <si>
    <t>Assistant Director of Hospital</t>
  </si>
  <si>
    <t>Biomedical Instrument Engineer</t>
  </si>
  <si>
    <t>Poison Control Specialist</t>
  </si>
  <si>
    <t>Director of Clinic Nursing</t>
  </si>
  <si>
    <t>Asst. Adm. Patient Care</t>
  </si>
  <si>
    <t>Director of Medical Records</t>
  </si>
  <si>
    <t>Hospital Financial Manager</t>
  </si>
  <si>
    <t>Biomedical Equipment Tech II</t>
  </si>
  <si>
    <t>Medical Services Admin.</t>
  </si>
  <si>
    <t>Research/Clinical Programs Manager</t>
  </si>
  <si>
    <t>Manager Medical Ancillary Services</t>
  </si>
  <si>
    <t>Biomedical Equipment Tech I</t>
  </si>
  <si>
    <t>Clinical Interpreter</t>
  </si>
  <si>
    <t>Medical Services Mgr.</t>
  </si>
  <si>
    <t>Lab Mgr. Adm.</t>
  </si>
  <si>
    <t>Dietician</t>
  </si>
  <si>
    <t>Medical Diagnostic Analyst</t>
  </si>
  <si>
    <t>Hospital Program Services Asst.</t>
  </si>
  <si>
    <t>Dietetic Technician</t>
  </si>
  <si>
    <t>Hospital Technician</t>
  </si>
  <si>
    <t>Nursing Services</t>
  </si>
  <si>
    <t xml:space="preserve">Senior Nurse Anesthetist </t>
  </si>
  <si>
    <t>Registered Nurse IV</t>
  </si>
  <si>
    <t>Nurse Anesthetist</t>
  </si>
  <si>
    <t>Physician Assistant</t>
  </si>
  <si>
    <t>Advanced Practice Registered Nurse</t>
  </si>
  <si>
    <t>Specialty Registered Nurse</t>
  </si>
  <si>
    <t>Registered Nurse III</t>
  </si>
  <si>
    <t>Certified Nurse Practitioner III</t>
  </si>
  <si>
    <t>Clinical Nursing Specialist II</t>
  </si>
  <si>
    <t>Head Nurse</t>
  </si>
  <si>
    <t>Nurse In-Service Instructor</t>
  </si>
  <si>
    <t>Clinical Nursing Specialist I</t>
  </si>
  <si>
    <t>Certified Nurse Practitioner II</t>
  </si>
  <si>
    <t>Registered Nurse II</t>
  </si>
  <si>
    <t>Registered Nurse I</t>
  </si>
  <si>
    <t>Medical Assistant</t>
  </si>
  <si>
    <t>Certified Nurse Practitioner I</t>
  </si>
  <si>
    <t>LPN II</t>
  </si>
  <si>
    <t>Nursing Unit Coordinator</t>
  </si>
  <si>
    <t>Patient Services Associate</t>
  </si>
  <si>
    <t>LPN I</t>
  </si>
  <si>
    <t>Patient Care Technician</t>
  </si>
  <si>
    <t>Certified Nursing Assistant</t>
  </si>
  <si>
    <t>Medical Ancillary Support</t>
  </si>
  <si>
    <t>Pharmacy Specialist</t>
  </si>
  <si>
    <t>Pharmacist III</t>
  </si>
  <si>
    <t>Pharmacist II</t>
  </si>
  <si>
    <t xml:space="preserve">Pharmacist I </t>
  </si>
  <si>
    <t>Medical Imaging Electrical Engineer</t>
  </si>
  <si>
    <t>Audiologist</t>
  </si>
  <si>
    <t>Certified Technologist III</t>
  </si>
  <si>
    <t>Medical Technologist III</t>
  </si>
  <si>
    <t>Registered Dietitian</t>
  </si>
  <si>
    <t>Nutritionist</t>
  </si>
  <si>
    <t>Clinical Laboratory Supv.</t>
  </si>
  <si>
    <t>Respiratory Therapist Supervisor</t>
  </si>
  <si>
    <t>Clinical Technician III</t>
  </si>
  <si>
    <t>X-Ray Technician III</t>
  </si>
  <si>
    <t>Special Procedures Technician</t>
  </si>
  <si>
    <t>Certified Procedure Coding Spec.</t>
  </si>
  <si>
    <t>Medical Technologist II</t>
  </si>
  <si>
    <t>Certified Technologist II</t>
  </si>
  <si>
    <t>X-Ray Technician II</t>
  </si>
  <si>
    <t>Certified Technologist I</t>
  </si>
  <si>
    <t>Medical Technologist I</t>
  </si>
  <si>
    <t>Med Lab Technician</t>
  </si>
  <si>
    <t>Clinical Technician II</t>
  </si>
  <si>
    <t>X-Ray Technician I</t>
  </si>
  <si>
    <t>Lab Technician III</t>
  </si>
  <si>
    <t>Clinical Technician I</t>
  </si>
  <si>
    <t>Point of Service Coordinator</t>
  </si>
  <si>
    <t>Health Information Svs. Analyst II</t>
  </si>
  <si>
    <t>Health Information Svs. Analyst I</t>
  </si>
  <si>
    <t>Rehabilitation Therapy Pool</t>
  </si>
  <si>
    <t>Dir. of Rehabilitation Services</t>
  </si>
  <si>
    <t>Dir. of Occupational Therapy</t>
  </si>
  <si>
    <t>Dir. of Physical Therapy</t>
  </si>
  <si>
    <t>Physical Therapist</t>
  </si>
  <si>
    <t>Occupational Therapist</t>
  </si>
  <si>
    <t>Speech Therapist</t>
  </si>
  <si>
    <t>Physical Therapist Assistant</t>
  </si>
  <si>
    <t>Psychiatry Pool</t>
  </si>
  <si>
    <t>Mental Health Professional II</t>
  </si>
  <si>
    <t>Mental Health Professional I</t>
  </si>
  <si>
    <t>Health Services Specialist II</t>
  </si>
  <si>
    <t>SUBTOTAL</t>
  </si>
  <si>
    <t>UAMS REYNOLDS CENTER ON AGING</t>
  </si>
  <si>
    <t>Department Chairperson</t>
  </si>
  <si>
    <t>ARKANSAS BIOSCIENCES INSTITUTE</t>
  </si>
  <si>
    <t>Director of Biosciences Institute</t>
  </si>
  <si>
    <t>Project/Program Administrator Pool</t>
  </si>
  <si>
    <t>TOTAL UAMS</t>
  </si>
  <si>
    <t>HIGHER EDUCATION PERSONAL SERVICES RECOMMENDATIONS FOR THE 2025-27 BIENNIUM</t>
  </si>
  <si>
    <t>2025-26</t>
  </si>
  <si>
    <t>2026-27</t>
  </si>
  <si>
    <t>UAMS BOOZMAN COLLEGE OF PUBLIC HEALTH</t>
  </si>
  <si>
    <t>UAMS AREA HEALTH  EDUCATION  CENTER - HELENA</t>
  </si>
  <si>
    <t>HIGHER EDUCATION PERSONAL SERVICES RECOMMENDATIONS FOR THE 2025-27 FISCAL YEAR</t>
  </si>
  <si>
    <t>POSITIONS 2024-25</t>
  </si>
  <si>
    <t>ANNUAL SALARY</t>
  </si>
  <si>
    <t>TOTAL VACANT</t>
  </si>
  <si>
    <t>POSITIONS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</si>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</sst>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\(#\)"/>
    <numFmt numFmtId="165" formatCode="0.0%"/>
    <numFmt numFmtId="166" formatCode="\(#.00\)"/>
    <numFmt numFmtId="167" formatCode="_(* #,##0_);_(* \(#,##0\);_(* &quot;-&quot;??_);_(@_)"/>
    <numFmt numFmtId="168" formatCode="\(##.00\)"/>
    <numFmt numFmtId="169" formatCode="\(##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name val="Calibri"/>
      <family val="2"/>
      <scheme val="minor"/>
    </font>
    <font>
      <sz val="7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/>
    <xf numFmtId="0" fontId="2" fillId="2" borderId="0"/>
    <xf numFmtId="0" fontId="2" fillId="3" borderId="0"/>
    <xf numFmtId="0" fontId="2" fillId="2" borderId="0"/>
    <xf numFmtId="0" fontId="2" fillId="2" borderId="0"/>
    <xf numFmtId="0" fontId="2" fillId="2" borderId="0"/>
    <xf numFmtId="43" fontId="5" fillId="0" borderId="0" applyFont="0" applyFill="0" applyBorder="0" applyAlignment="0" applyProtection="0"/>
    <xf numFmtId="0" fontId="2" fillId="2" borderId="0"/>
    <xf numFmtId="0" fontId="2" fillId="2" borderId="0"/>
    <xf numFmtId="0" fontId="1" fillId="0" borderId="0"/>
    <xf numFmtId="43" fontId="1" fillId="0" borderId="0" applyFont="0" applyFill="0" applyBorder="0" applyAlignment="0" applyProtection="0"/>
    <xf numFmtId="0" fontId="2" fillId="2" borderId="0"/>
    <xf numFmtId="9" fontId="1" fillId="0" borderId="0" applyFont="0" applyFill="0" applyBorder="0" applyAlignment="0" applyProtection="0"/>
    <xf numFmtId="0" fontId="2" fillId="2" borderId="0"/>
    <xf numFmtId="43" fontId="3" fillId="0" borderId="0" applyFont="0" applyFill="0" applyBorder="0" applyAlignment="0" applyProtection="0"/>
  </cellStyleXfs>
  <cellXfs count="116">
    <xf numFmtId="0" fontId="0" fillId="0" borderId="0" xfId="0"/>
    <xf numFmtId="3" fontId="3" fillId="0" borderId="0" xfId="0" applyNumberFormat="1" applyFont="1"/>
    <xf numFmtId="1" fontId="4" fillId="0" borderId="2" xfId="4" applyNumberFormat="1" applyFont="1" applyFill="1" applyBorder="1" applyAlignment="1">
      <alignment horizontal="center"/>
    </xf>
    <xf numFmtId="3" fontId="4" fillId="0" borderId="2" xfId="4" applyNumberFormat="1" applyFont="1" applyFill="1" applyBorder="1" applyAlignment="1">
      <alignment horizontal="center"/>
    </xf>
    <xf numFmtId="3" fontId="4" fillId="0" borderId="3" xfId="4" applyNumberFormat="1" applyFont="1" applyFill="1" applyBorder="1" applyAlignment="1">
      <alignment horizontal="center"/>
    </xf>
    <xf numFmtId="3" fontId="4" fillId="0" borderId="5" xfId="4" applyNumberFormat="1" applyFont="1" applyFill="1" applyBorder="1" applyAlignment="1">
      <alignment horizontal="center"/>
    </xf>
    <xf numFmtId="0" fontId="3" fillId="0" borderId="0" xfId="0" applyFont="1"/>
    <xf numFmtId="1" fontId="4" fillId="0" borderId="7" xfId="4" applyNumberFormat="1" applyFont="1" applyFill="1" applyBorder="1" applyAlignment="1">
      <alignment horizontal="center"/>
    </xf>
    <xf numFmtId="3" fontId="4" fillId="0" borderId="7" xfId="4" applyNumberFormat="1" applyFont="1" applyFill="1" applyBorder="1" applyAlignment="1">
      <alignment horizontal="center"/>
    </xf>
    <xf numFmtId="3" fontId="4" fillId="0" borderId="8" xfId="4" applyNumberFormat="1" applyFont="1" applyFill="1" applyBorder="1" applyAlignment="1">
      <alignment horizontal="center"/>
    </xf>
    <xf numFmtId="165" fontId="3" fillId="0" borderId="0" xfId="2" applyNumberFormat="1" applyFont="1" applyFill="1" applyBorder="1"/>
    <xf numFmtId="164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3" fillId="0" borderId="11" xfId="0" applyNumberFormat="1" applyFont="1" applyBorder="1" applyAlignment="1">
      <alignment horizontal="center"/>
    </xf>
    <xf numFmtId="0" fontId="3" fillId="0" borderId="0" xfId="8" applyFont="1" applyFill="1" applyAlignment="1">
      <alignment horizontal="center"/>
    </xf>
    <xf numFmtId="0" fontId="3" fillId="0" borderId="0" xfId="8" applyFont="1" applyFill="1"/>
    <xf numFmtId="3" fontId="3" fillId="0" borderId="0" xfId="8" applyNumberFormat="1" applyFont="1" applyFill="1" applyAlignment="1">
      <alignment horizontal="center"/>
    </xf>
    <xf numFmtId="3" fontId="3" fillId="0" borderId="12" xfId="0" applyNumberFormat="1" applyFont="1" applyBorder="1" applyAlignment="1">
      <alignment horizontal="center"/>
    </xf>
    <xf numFmtId="167" fontId="3" fillId="0" borderId="0" xfId="1" applyNumberFormat="1" applyFont="1" applyFill="1" applyBorder="1"/>
    <xf numFmtId="0" fontId="3" fillId="0" borderId="1" xfId="4" applyFont="1" applyFill="1" applyBorder="1" applyAlignment="1">
      <alignment horizontal="center"/>
    </xf>
    <xf numFmtId="0" fontId="4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1" fontId="4" fillId="0" borderId="0" xfId="4" applyNumberFormat="1" applyFont="1" applyFill="1" applyAlignment="1">
      <alignment horizontal="center"/>
    </xf>
    <xf numFmtId="37" fontId="3" fillId="0" borderId="0" xfId="5" applyNumberFormat="1" applyFont="1" applyFill="1" applyAlignment="1">
      <alignment horizontal="center"/>
    </xf>
    <xf numFmtId="3" fontId="4" fillId="0" borderId="0" xfId="4" applyNumberFormat="1" applyFont="1" applyFill="1" applyAlignment="1">
      <alignment horizontal="center"/>
    </xf>
    <xf numFmtId="0" fontId="3" fillId="0" borderId="0" xfId="5" applyFont="1" applyFill="1" applyAlignment="1">
      <alignment horizontal="center"/>
    </xf>
    <xf numFmtId="0" fontId="4" fillId="0" borderId="4" xfId="4" applyFont="1" applyFill="1" applyBorder="1" applyAlignment="1">
      <alignment horizontal="center"/>
    </xf>
    <xf numFmtId="164" fontId="4" fillId="0" borderId="0" xfId="4" applyNumberFormat="1" applyFont="1" applyFill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4" fillId="0" borderId="7" xfId="4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3" fillId="0" borderId="0" xfId="11" applyNumberFormat="1" applyFont="1" applyFill="1" applyAlignment="1">
      <alignment horizontal="center"/>
    </xf>
    <xf numFmtId="0" fontId="3" fillId="0" borderId="0" xfId="4" applyFont="1" applyFill="1"/>
    <xf numFmtId="43" fontId="3" fillId="0" borderId="0" xfId="13" applyFont="1" applyFill="1" applyBorder="1"/>
    <xf numFmtId="0" fontId="3" fillId="0" borderId="0" xfId="14" applyFont="1" applyFill="1"/>
    <xf numFmtId="0" fontId="3" fillId="0" borderId="0" xfId="4" applyFont="1" applyFill="1" applyAlignment="1">
      <alignment horizontal="center"/>
    </xf>
    <xf numFmtId="165" fontId="3" fillId="0" borderId="0" xfId="15" applyNumberFormat="1" applyFont="1" applyFill="1" applyBorder="1"/>
    <xf numFmtId="49" fontId="3" fillId="0" borderId="0" xfId="6" applyNumberFormat="1" applyFont="1" applyFill="1" applyAlignment="1">
      <alignment horizontal="center"/>
    </xf>
    <xf numFmtId="164" fontId="3" fillId="0" borderId="0" xfId="6" applyNumberFormat="1" applyFont="1" applyFill="1" applyAlignment="1">
      <alignment horizontal="left"/>
    </xf>
    <xf numFmtId="0" fontId="3" fillId="0" borderId="0" xfId="6" applyFont="1" applyFill="1" applyAlignment="1">
      <alignment horizontal="right"/>
    </xf>
    <xf numFmtId="0" fontId="3" fillId="0" borderId="0" xfId="6" applyFont="1" applyFill="1"/>
    <xf numFmtId="3" fontId="3" fillId="0" borderId="0" xfId="6" applyNumberFormat="1" applyFont="1" applyFill="1" applyAlignment="1">
      <alignment horizontal="center"/>
    </xf>
    <xf numFmtId="0" fontId="3" fillId="0" borderId="0" xfId="6" applyFont="1" applyFill="1" applyAlignment="1">
      <alignment horizontal="center"/>
    </xf>
    <xf numFmtId="3" fontId="3" fillId="0" borderId="0" xfId="7" applyNumberFormat="1" applyFont="1" applyFill="1" applyAlignment="1">
      <alignment horizontal="center"/>
    </xf>
    <xf numFmtId="169" fontId="3" fillId="0" borderId="0" xfId="8" applyNumberFormat="1" applyFont="1" applyFill="1" applyAlignment="1">
      <alignment horizontal="left"/>
    </xf>
    <xf numFmtId="168" fontId="3" fillId="0" borderId="0" xfId="8" applyNumberFormat="1" applyFont="1" applyFill="1" applyAlignment="1">
      <alignment horizontal="left"/>
    </xf>
    <xf numFmtId="0" fontId="3" fillId="0" borderId="0" xfId="7" applyFont="1" applyFill="1" applyAlignment="1">
      <alignment horizontal="center"/>
    </xf>
    <xf numFmtId="164" fontId="3" fillId="0" borderId="0" xfId="7" applyNumberFormat="1" applyFont="1" applyFill="1" applyAlignment="1">
      <alignment horizontal="left"/>
    </xf>
    <xf numFmtId="0" fontId="3" fillId="0" borderId="0" xfId="16" applyFont="1" applyFill="1" applyAlignment="1">
      <alignment horizontal="center"/>
    </xf>
    <xf numFmtId="0" fontId="4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7" fillId="0" borderId="0" xfId="12" applyFont="1" applyAlignment="1">
      <alignment horizontal="center"/>
    </xf>
    <xf numFmtId="164" fontId="3" fillId="0" borderId="0" xfId="12" applyNumberFormat="1" applyFont="1" applyAlignment="1">
      <alignment horizontal="right"/>
    </xf>
    <xf numFmtId="0" fontId="3" fillId="0" borderId="0" xfId="12" applyFont="1"/>
    <xf numFmtId="0" fontId="3" fillId="0" borderId="0" xfId="12" applyFont="1" applyAlignment="1">
      <alignment horizontal="center"/>
    </xf>
    <xf numFmtId="3" fontId="3" fillId="0" borderId="0" xfId="12" applyNumberFormat="1" applyFont="1" applyAlignment="1">
      <alignment horizontal="center"/>
    </xf>
    <xf numFmtId="3" fontId="13" fillId="0" borderId="0" xfId="12" applyNumberFormat="1" applyFont="1" applyAlignment="1">
      <alignment horizontal="center" vertical="center"/>
    </xf>
    <xf numFmtId="166" fontId="3" fillId="0" borderId="0" xfId="0" applyNumberFormat="1" applyFont="1" applyAlignment="1">
      <alignment horizontal="left"/>
    </xf>
    <xf numFmtId="0" fontId="13" fillId="0" borderId="0" xfId="12" applyFont="1" applyAlignment="1">
      <alignment horizontal="center" vertical="center" wrapText="1"/>
    </xf>
    <xf numFmtId="3" fontId="13" fillId="0" borderId="0" xfId="12" applyNumberFormat="1" applyFont="1" applyAlignment="1">
      <alignment horizontal="center" vertical="center" wrapText="1"/>
    </xf>
    <xf numFmtId="164" fontId="3" fillId="0" borderId="0" xfId="8" applyNumberFormat="1" applyFont="1" applyFill="1" applyAlignment="1">
      <alignment horizontal="left"/>
    </xf>
    <xf numFmtId="16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3" fontId="3" fillId="0" borderId="0" xfId="10" applyNumberFormat="1" applyFont="1" applyFill="1" applyAlignment="1">
      <alignment horizontal="center"/>
    </xf>
    <xf numFmtId="0" fontId="3" fillId="0" borderId="0" xfId="11" applyFont="1" applyFill="1" applyAlignment="1">
      <alignment horizontal="left"/>
    </xf>
    <xf numFmtId="164" fontId="3" fillId="0" borderId="0" xfId="0" applyNumberFormat="1" applyFont="1"/>
    <xf numFmtId="0" fontId="4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3" fontId="3" fillId="0" borderId="0" xfId="9" applyNumberFormat="1" applyFont="1" applyFill="1" applyBorder="1" applyAlignment="1">
      <alignment horizontal="center"/>
    </xf>
    <xf numFmtId="3" fontId="4" fillId="0" borderId="14" xfId="4" applyNumberFormat="1" applyFont="1" applyFill="1" applyBorder="1" applyAlignment="1">
      <alignment horizontal="center"/>
    </xf>
    <xf numFmtId="3" fontId="4" fillId="0" borderId="15" xfId="4" applyNumberFormat="1" applyFont="1" applyFill="1" applyBorder="1" applyAlignment="1">
      <alignment horizontal="center"/>
    </xf>
    <xf numFmtId="3" fontId="4" fillId="0" borderId="16" xfId="4" applyNumberFormat="1" applyFont="1" applyFill="1" applyBorder="1" applyAlignment="1">
      <alignment horizontal="center"/>
    </xf>
    <xf numFmtId="0" fontId="4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4" fillId="0" borderId="9" xfId="6" applyFont="1" applyFill="1" applyBorder="1" applyAlignment="1">
      <alignment horizontal="center" vertical="center"/>
    </xf>
    <xf numFmtId="0" fontId="4" fillId="0" borderId="13" xfId="6" applyFont="1" applyFill="1" applyBorder="1" applyAlignment="1">
      <alignment horizontal="center" vertical="center"/>
    </xf>
    <xf numFmtId="0" fontId="4" fillId="0" borderId="10" xfId="6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3" fontId="3" fillId="0" borderId="0" xfId="0" applyNumberFormat="1" applyFont="1" applyFill="1"/>
    <xf numFmtId="0" fontId="0" fillId="0" borderId="0" xfId="0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0" fontId="4" fillId="0" borderId="9" xfId="0" applyFont="1" applyFill="1" applyBorder="1"/>
    <xf numFmtId="3" fontId="3" fillId="0" borderId="1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>
      <alignment horizontal="left"/>
    </xf>
    <xf numFmtId="0" fontId="9" fillId="0" borderId="0" xfId="0" applyFont="1" applyFill="1"/>
    <xf numFmtId="169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indent="2"/>
    </xf>
    <xf numFmtId="3" fontId="3" fillId="0" borderId="11" xfId="0" applyNumberFormat="1" applyFont="1" applyFill="1" applyBorder="1" applyAlignment="1">
      <alignment horizontal="center"/>
    </xf>
    <xf numFmtId="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indent="1"/>
    </xf>
    <xf numFmtId="164" fontId="3" fillId="0" borderId="0" xfId="0" applyNumberFormat="1" applyFont="1" applyFill="1"/>
    <xf numFmtId="0" fontId="4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3" fontId="3" fillId="0" borderId="12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horizontal="center"/>
    </xf>
  </cellXfs>
  <cellStyles count="18">
    <cellStyle name="Comma" xfId="1" builtinId="3"/>
    <cellStyle name="Comma 2" xfId="9" xr:uid="{00000000-0005-0000-0000-000001000000}"/>
    <cellStyle name="Comma 2 2" xfId="17" xr:uid="{423EEFAA-2984-49AD-80A6-796FE6ADED81}"/>
    <cellStyle name="Comma 3 2" xfId="13" xr:uid="{00583994-A861-41A5-9769-BA2127E177DA}"/>
    <cellStyle name="Normal" xfId="0" builtinId="0"/>
    <cellStyle name="Normal 2" xfId="8" xr:uid="{00000000-0005-0000-0000-000003000000}"/>
    <cellStyle name="Normal 3" xfId="3" xr:uid="{00000000-0005-0000-0000-000004000000}"/>
    <cellStyle name="Normal 3 2 2" xfId="12" xr:uid="{0CB43ED4-E7A8-45A6-B8FE-8A12E3E0B881}"/>
    <cellStyle name="Normal_ANC Completed Request" xfId="5" xr:uid="{00000000-0005-0000-0000-000005000000}"/>
    <cellStyle name="Normal_Copy of ASUJ" xfId="4" xr:uid="{00000000-0005-0000-0000-000006000000}"/>
    <cellStyle name="Normal_Form A" xfId="6" xr:uid="{00000000-0005-0000-0000-000007000000}"/>
    <cellStyle name="Normal_non classified form A" xfId="14" xr:uid="{9D8CE385-DAE0-486C-98B5-1F28B175B802}"/>
    <cellStyle name="Normal_UA Fund Form A" xfId="7" xr:uid="{00000000-0005-0000-0000-000008000000}"/>
    <cellStyle name="Normal_UAFS Form A" xfId="16" xr:uid="{5D623B5D-4C09-4824-AF07-BA704F343CE7}"/>
    <cellStyle name="Normal_UAPB" xfId="11" xr:uid="{00000000-0005-0000-0000-000009000000}"/>
    <cellStyle name="Normal_UCA" xfId="10" xr:uid="{00000000-0005-0000-0000-00000A000000}"/>
    <cellStyle name="Percent" xfId="2" builtinId="5"/>
    <cellStyle name="Percent 2 2" xfId="15" xr:uid="{1649BEE2-6C9B-4637-9628-DDA8250B102E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108</xdr:row>
      <xdr:rowOff>0</xdr:rowOff>
    </xdr:from>
    <xdr:to>
      <xdr:col>3</xdr:col>
      <xdr:colOff>733425</xdr:colOff>
      <xdr:row>109</xdr:row>
      <xdr:rowOff>95250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6901DA1-6164-495A-94C0-785C2BF2C9EB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733425</xdr:colOff>
      <xdr:row>109</xdr:row>
      <xdr:rowOff>95250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237A5BF-BED2-4904-8707-58B37670379E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733425</xdr:colOff>
      <xdr:row>109</xdr:row>
      <xdr:rowOff>95250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EBE41801-07BA-4C22-B82C-3A7BC6FB53CB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733425</xdr:colOff>
      <xdr:row>109</xdr:row>
      <xdr:rowOff>95250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3584E8A-EE0C-4BAE-93DE-9CAF573A4862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190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157843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F4F7BAF-C78F-450F-946D-ECC704A73B16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157843</xdr:rowOff>
    </xdr:to>
    <xdr:sp macro="" textlink="">
      <xdr:nvSpPr>
        <xdr:cNvPr id="7" name="Rectangle 4">
          <a:extLst>
            <a:ext uri="{FF2B5EF4-FFF2-40B4-BE49-F238E27FC236}">
              <a16:creationId xmlns:a16="http://schemas.microsoft.com/office/drawing/2014/main" id="{30D63A8C-93DA-45E9-875E-3EAEEA34227B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157843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7BCFC94C-18B9-406A-B2E5-8F4D8BEC91F5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157843</xdr:rowOff>
    </xdr:to>
    <xdr:sp macro="" textlink="">
      <xdr:nvSpPr>
        <xdr:cNvPr id="9" name="Rectangle 6">
          <a:extLst>
            <a:ext uri="{FF2B5EF4-FFF2-40B4-BE49-F238E27FC236}">
              <a16:creationId xmlns:a16="http://schemas.microsoft.com/office/drawing/2014/main" id="{8A5AB3EE-8889-44A9-874A-40F111ADEDD4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150495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8DF0078-DDB8-4587-8A09-91B42A636E6D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150495</xdr:rowOff>
    </xdr:to>
    <xdr:sp macro="" textlink="">
      <xdr:nvSpPr>
        <xdr:cNvPr id="11" name="Rectangle 4">
          <a:extLst>
            <a:ext uri="{FF2B5EF4-FFF2-40B4-BE49-F238E27FC236}">
              <a16:creationId xmlns:a16="http://schemas.microsoft.com/office/drawing/2014/main" id="{D47A6A5E-0A47-45B3-8F28-81C08B2DF07D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150495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E604C23F-A930-41DD-B6A8-46B7998BAFDD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542925</xdr:colOff>
      <xdr:row>108</xdr:row>
      <xdr:rowOff>0</xdr:rowOff>
    </xdr:from>
    <xdr:to>
      <xdr:col>3</xdr:col>
      <xdr:colOff>542925</xdr:colOff>
      <xdr:row>109</xdr:row>
      <xdr:rowOff>150495</xdr:rowOff>
    </xdr:to>
    <xdr:sp macro="" textlink="">
      <xdr:nvSpPr>
        <xdr:cNvPr id="13" name="Rectangle 6">
          <a:extLst>
            <a:ext uri="{FF2B5EF4-FFF2-40B4-BE49-F238E27FC236}">
              <a16:creationId xmlns:a16="http://schemas.microsoft.com/office/drawing/2014/main" id="{4A0CE289-2B0A-4C5E-99E5-5D6F79ABED33}"/>
            </a:ext>
          </a:extLst>
        </xdr:cNvPr>
        <xdr:cNvSpPr>
          <a:spLocks noChangeArrowheads="1"/>
        </xdr:cNvSpPr>
      </xdr:nvSpPr>
      <xdr:spPr bwMode="auto">
        <a:xfrm>
          <a:off x="1666875" y="17487900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91"/>
  <sheetViews>
    <sheetView tabSelected="1" zoomScaleNormal="100" workbookViewId="0">
      <pane ySplit="10" topLeftCell="A11" activePane="bottomLeft" state="frozen"/>
      <selection pane="bottomLeft" activeCell="H18" sqref="H18"/>
    </sheetView>
  </sheetViews>
  <sheetFormatPr defaultColWidth="14.5703125" defaultRowHeight="12.75" customHeight="1" x14ac:dyDescent="0.25"/>
  <cols>
    <col min="1" max="1" width="6" style="93" customWidth="1"/>
    <col min="2" max="2" width="7.7109375" style="94" customWidth="1"/>
    <col min="3" max="3" width="3.7109375" style="85" customWidth="1"/>
    <col min="4" max="4" width="52.5703125" style="85" customWidth="1"/>
    <col min="5" max="5" width="7.140625" style="92" bestFit="1" customWidth="1"/>
    <col min="6" max="6" width="14.42578125" style="92" customWidth="1"/>
    <col min="7" max="7" width="6.5703125" style="92" customWidth="1"/>
    <col min="8" max="8" width="14.42578125" style="85" customWidth="1"/>
    <col min="9" max="9" width="6.5703125" style="92" customWidth="1"/>
    <col min="10" max="10" width="14.42578125" style="85" customWidth="1"/>
    <col min="11" max="11" width="7.5703125" style="92" bestFit="1" customWidth="1"/>
    <col min="12" max="12" width="14.42578125" style="92" customWidth="1"/>
    <col min="13" max="13" width="7.5703125" style="92" bestFit="1" customWidth="1"/>
    <col min="14" max="14" width="14.42578125" style="92" customWidth="1"/>
    <col min="15" max="15" width="7.5703125" style="92" bestFit="1" customWidth="1"/>
    <col min="16" max="16" width="14.42578125" style="92" customWidth="1"/>
    <col min="17" max="17" width="6.5703125" style="92" customWidth="1"/>
    <col min="18" max="18" width="15.7109375" style="92" customWidth="1"/>
    <col min="19" max="19" width="5.28515625" style="85" bestFit="1" customWidth="1"/>
    <col min="20" max="20" width="14.5703125" style="86"/>
    <col min="21" max="21" width="17.28515625" style="85" bestFit="1" customWidth="1"/>
    <col min="22" max="22" width="20.85546875" style="85" bestFit="1" customWidth="1"/>
    <col min="23" max="23" width="20.42578125" style="85" bestFit="1" customWidth="1"/>
    <col min="24" max="16384" width="14.5703125" style="85"/>
  </cols>
  <sheetData>
    <row r="1" spans="1:21" ht="12.75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21" ht="12.75" customHeight="1" x14ac:dyDescent="0.25">
      <c r="A2" s="87" t="s">
        <v>281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21" ht="12.75" customHeight="1" thickBot="1" x14ac:dyDescent="0.3">
      <c r="A3" s="88"/>
      <c r="B3" s="89"/>
      <c r="C3" s="89"/>
      <c r="D3" s="90"/>
      <c r="E3" s="91"/>
      <c r="F3" s="91"/>
      <c r="H3" s="91"/>
      <c r="J3" s="91"/>
      <c r="R3" s="91"/>
    </row>
    <row r="4" spans="1:21" ht="12.75" customHeight="1" x14ac:dyDescent="0.25">
      <c r="A4" s="22"/>
      <c r="B4" s="2"/>
      <c r="C4" s="2"/>
      <c r="D4" s="23"/>
      <c r="E4" s="23"/>
      <c r="F4" s="3"/>
      <c r="G4" s="23"/>
      <c r="H4" s="3"/>
      <c r="I4" s="23"/>
      <c r="J4" s="3"/>
      <c r="K4" s="23"/>
      <c r="L4" s="3"/>
      <c r="M4" s="23"/>
      <c r="N4" s="3"/>
      <c r="O4" s="23"/>
      <c r="P4" s="3" t="s">
        <v>1</v>
      </c>
      <c r="Q4" s="23"/>
      <c r="R4" s="4" t="s">
        <v>1</v>
      </c>
    </row>
    <row r="5" spans="1:21" ht="12.75" customHeight="1" x14ac:dyDescent="0.25">
      <c r="A5" s="24"/>
      <c r="B5" s="26"/>
      <c r="C5" s="26"/>
      <c r="D5" s="25"/>
      <c r="E5" s="27"/>
      <c r="F5" s="28" t="s">
        <v>2</v>
      </c>
      <c r="G5" s="29"/>
      <c r="H5" s="28" t="s">
        <v>3</v>
      </c>
      <c r="I5" s="29"/>
      <c r="J5" s="28" t="s">
        <v>4</v>
      </c>
      <c r="K5" s="29"/>
      <c r="L5" s="25" t="s">
        <v>5</v>
      </c>
      <c r="M5" s="29"/>
      <c r="N5" s="25" t="s">
        <v>5</v>
      </c>
      <c r="O5" s="29"/>
      <c r="P5" s="25" t="s">
        <v>6</v>
      </c>
      <c r="Q5" s="25"/>
      <c r="R5" s="5" t="s">
        <v>6</v>
      </c>
    </row>
    <row r="6" spans="1:21" s="90" customFormat="1" x14ac:dyDescent="0.2">
      <c r="A6" s="30" t="s">
        <v>7</v>
      </c>
      <c r="B6" s="26" t="s">
        <v>8</v>
      </c>
      <c r="C6" s="31"/>
      <c r="D6" s="25" t="s">
        <v>9</v>
      </c>
      <c r="E6" s="27"/>
      <c r="F6" s="28" t="s">
        <v>11</v>
      </c>
      <c r="G6" s="29"/>
      <c r="H6" s="28" t="s">
        <v>10</v>
      </c>
      <c r="I6" s="29"/>
      <c r="J6" s="28" t="s">
        <v>11</v>
      </c>
      <c r="K6" s="25"/>
      <c r="L6" s="28" t="s">
        <v>282</v>
      </c>
      <c r="M6" s="25"/>
      <c r="N6" s="28" t="s">
        <v>283</v>
      </c>
      <c r="O6" s="25"/>
      <c r="P6" s="28" t="s">
        <v>282</v>
      </c>
      <c r="Q6" s="25"/>
      <c r="R6" s="5" t="s">
        <v>283</v>
      </c>
    </row>
    <row r="7" spans="1:21" s="90" customFormat="1" ht="12.75" customHeight="1" x14ac:dyDescent="0.2">
      <c r="A7" s="30" t="s">
        <v>12</v>
      </c>
      <c r="B7" s="26" t="s">
        <v>13</v>
      </c>
      <c r="C7" s="26"/>
      <c r="D7" s="25" t="s">
        <v>14</v>
      </c>
      <c r="E7" s="25" t="s">
        <v>13</v>
      </c>
      <c r="F7" s="28" t="s">
        <v>15</v>
      </c>
      <c r="G7" s="25" t="s">
        <v>16</v>
      </c>
      <c r="H7" s="28" t="s">
        <v>15</v>
      </c>
      <c r="I7" s="25" t="s">
        <v>13</v>
      </c>
      <c r="J7" s="28" t="s">
        <v>15</v>
      </c>
      <c r="K7" s="25" t="s">
        <v>13</v>
      </c>
      <c r="L7" s="28" t="s">
        <v>15</v>
      </c>
      <c r="M7" s="25" t="s">
        <v>13</v>
      </c>
      <c r="N7" s="28" t="s">
        <v>15</v>
      </c>
      <c r="O7" s="25" t="s">
        <v>13</v>
      </c>
      <c r="P7" s="28" t="s">
        <v>15</v>
      </c>
      <c r="Q7" s="25" t="s">
        <v>13</v>
      </c>
      <c r="R7" s="5" t="s">
        <v>15</v>
      </c>
    </row>
    <row r="8" spans="1:21" s="90" customFormat="1" ht="12.75" customHeight="1" thickBot="1" x14ac:dyDescent="0.25">
      <c r="A8" s="32"/>
      <c r="B8" s="7"/>
      <c r="C8" s="7"/>
      <c r="D8" s="33"/>
      <c r="E8" s="33"/>
      <c r="F8" s="8"/>
      <c r="G8" s="33"/>
      <c r="H8" s="8"/>
      <c r="I8" s="33"/>
      <c r="J8" s="8"/>
      <c r="K8" s="33"/>
      <c r="L8" s="8"/>
      <c r="M8" s="33"/>
      <c r="N8" s="8"/>
      <c r="O8" s="33"/>
      <c r="P8" s="8"/>
      <c r="Q8" s="33"/>
      <c r="R8" s="9"/>
      <c r="S8" s="10">
        <v>3.2000000000000001E-2</v>
      </c>
    </row>
    <row r="9" spans="1:21" ht="12.75" customHeight="1" thickBot="1" x14ac:dyDescent="0.3"/>
    <row r="10" spans="1:21" ht="12.75" customHeight="1" thickBot="1" x14ac:dyDescent="0.3">
      <c r="D10" s="95" t="s">
        <v>17</v>
      </c>
      <c r="E10" s="96"/>
    </row>
    <row r="12" spans="1:21" s="90" customFormat="1" ht="12.75" customHeight="1" x14ac:dyDescent="0.2">
      <c r="A12" s="91"/>
      <c r="B12" s="94"/>
      <c r="D12" s="90" t="s">
        <v>18</v>
      </c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21" s="90" customFormat="1" ht="12.75" customHeight="1" x14ac:dyDescent="0.2">
      <c r="A13" s="91"/>
      <c r="B13" s="94"/>
      <c r="D13" s="90" t="s">
        <v>19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spans="1:21" s="90" customFormat="1" ht="12.75" customHeight="1" x14ac:dyDescent="0.2">
      <c r="A14" s="91"/>
      <c r="B14" s="94">
        <v>1</v>
      </c>
      <c r="D14" s="90" t="s">
        <v>20</v>
      </c>
      <c r="E14" s="92">
        <v>1</v>
      </c>
      <c r="F14" s="92">
        <v>664416.33441557793</v>
      </c>
      <c r="G14" s="97"/>
      <c r="H14" s="98"/>
      <c r="I14" s="97"/>
      <c r="J14" s="98"/>
      <c r="K14" s="92"/>
      <c r="L14" s="92">
        <f>F14*(1+$S$8)</f>
        <v>685677.65711687645</v>
      </c>
      <c r="M14" s="92"/>
      <c r="N14" s="92">
        <f t="shared" ref="N14:N29" si="0">L14*(1+$S$8)</f>
        <v>707619.34214461653</v>
      </c>
      <c r="O14" s="92"/>
      <c r="P14" s="92"/>
      <c r="Q14" s="92"/>
      <c r="R14" s="92"/>
      <c r="S14" s="99"/>
      <c r="T14" s="85"/>
    </row>
    <row r="15" spans="1:21" s="90" customFormat="1" ht="12.75" customHeight="1" x14ac:dyDescent="0.2">
      <c r="A15" s="91"/>
      <c r="B15" s="94">
        <v>2</v>
      </c>
      <c r="D15" s="90" t="s">
        <v>21</v>
      </c>
      <c r="E15" s="92">
        <v>1</v>
      </c>
      <c r="F15" s="92">
        <v>468468.83226887305</v>
      </c>
      <c r="G15" s="97"/>
      <c r="H15" s="98"/>
      <c r="I15" s="97"/>
      <c r="J15" s="98"/>
      <c r="K15" s="92"/>
      <c r="L15" s="92">
        <f t="shared" ref="L15:L39" si="1">F15*(1+$S$8)</f>
        <v>483459.83490147698</v>
      </c>
      <c r="M15" s="92"/>
      <c r="N15" s="92">
        <f t="shared" si="0"/>
        <v>498930.54961832426</v>
      </c>
      <c r="O15" s="92"/>
      <c r="P15" s="92"/>
      <c r="Q15" s="92"/>
      <c r="R15" s="92"/>
      <c r="S15" s="99"/>
      <c r="T15" s="85"/>
    </row>
    <row r="16" spans="1:21" s="90" customFormat="1" ht="12.75" customHeight="1" x14ac:dyDescent="0.2">
      <c r="A16" s="91"/>
      <c r="B16" s="94">
        <v>3</v>
      </c>
      <c r="D16" s="90" t="s">
        <v>22</v>
      </c>
      <c r="E16" s="92">
        <v>1</v>
      </c>
      <c r="F16" s="92">
        <v>452215.71898551704</v>
      </c>
      <c r="G16" s="97"/>
      <c r="H16" s="98"/>
      <c r="I16" s="97"/>
      <c r="J16" s="98"/>
      <c r="K16" s="92"/>
      <c r="L16" s="92">
        <f t="shared" si="1"/>
        <v>466686.62199305359</v>
      </c>
      <c r="M16" s="92"/>
      <c r="N16" s="92">
        <f t="shared" si="0"/>
        <v>481620.59389683133</v>
      </c>
      <c r="O16" s="92"/>
      <c r="P16" s="92"/>
      <c r="Q16" s="92"/>
      <c r="R16" s="92"/>
      <c r="S16" s="99"/>
      <c r="T16" s="85"/>
      <c r="U16" s="85"/>
    </row>
    <row r="17" spans="1:22" s="90" customFormat="1" ht="12.75" customHeight="1" x14ac:dyDescent="0.2">
      <c r="A17" s="91"/>
      <c r="B17" s="94">
        <v>4</v>
      </c>
      <c r="D17" s="90" t="s">
        <v>23</v>
      </c>
      <c r="E17" s="92">
        <v>12</v>
      </c>
      <c r="F17" s="92">
        <v>382178.9435256648</v>
      </c>
      <c r="G17" s="97"/>
      <c r="H17" s="98"/>
      <c r="I17" s="97"/>
      <c r="J17" s="98"/>
      <c r="K17" s="92"/>
      <c r="L17" s="92">
        <f t="shared" si="1"/>
        <v>394408.66971848608</v>
      </c>
      <c r="M17" s="92"/>
      <c r="N17" s="92">
        <f t="shared" si="0"/>
        <v>407029.74714947765</v>
      </c>
      <c r="O17" s="92"/>
      <c r="P17" s="92"/>
      <c r="Q17" s="92"/>
      <c r="R17" s="92"/>
      <c r="S17" s="99"/>
      <c r="T17" s="85"/>
    </row>
    <row r="18" spans="1:22" s="90" customFormat="1" ht="12.75" customHeight="1" x14ac:dyDescent="0.2">
      <c r="A18" s="91"/>
      <c r="B18" s="94">
        <v>5</v>
      </c>
      <c r="D18" s="90" t="s">
        <v>24</v>
      </c>
      <c r="E18" s="92">
        <v>3</v>
      </c>
      <c r="F18" s="92">
        <v>373903.8045575993</v>
      </c>
      <c r="G18" s="92"/>
      <c r="H18" s="92"/>
      <c r="I18" s="92"/>
      <c r="J18" s="92"/>
      <c r="K18" s="92"/>
      <c r="L18" s="92">
        <f t="shared" si="1"/>
        <v>385868.7263034425</v>
      </c>
      <c r="M18" s="92"/>
      <c r="N18" s="92">
        <f t="shared" si="0"/>
        <v>398216.52554515266</v>
      </c>
      <c r="O18" s="92"/>
      <c r="P18" s="92"/>
      <c r="Q18" s="92"/>
      <c r="R18" s="92"/>
      <c r="S18" s="99"/>
      <c r="T18" s="85"/>
      <c r="U18" s="85"/>
    </row>
    <row r="19" spans="1:22" s="90" customFormat="1" ht="12.75" customHeight="1" x14ac:dyDescent="0.2">
      <c r="A19" s="91"/>
      <c r="B19" s="94">
        <v>6</v>
      </c>
      <c r="D19" s="90" t="s">
        <v>25</v>
      </c>
      <c r="E19" s="92">
        <v>11</v>
      </c>
      <c r="F19" s="92">
        <v>373903.21894631954</v>
      </c>
      <c r="G19" s="92"/>
      <c r="H19" s="92"/>
      <c r="I19" s="92"/>
      <c r="J19" s="92"/>
      <c r="K19" s="92"/>
      <c r="L19" s="92">
        <f t="shared" si="1"/>
        <v>385868.12195260177</v>
      </c>
      <c r="M19" s="92"/>
      <c r="N19" s="92">
        <f t="shared" si="0"/>
        <v>398215.90185508505</v>
      </c>
      <c r="O19" s="92"/>
      <c r="P19" s="92"/>
      <c r="Q19" s="92"/>
      <c r="R19" s="92"/>
      <c r="S19" s="99"/>
      <c r="T19" s="85"/>
    </row>
    <row r="20" spans="1:22" s="90" customFormat="1" ht="12.75" customHeight="1" x14ac:dyDescent="0.2">
      <c r="A20" s="91"/>
      <c r="B20" s="94">
        <v>7</v>
      </c>
      <c r="D20" s="90" t="s">
        <v>26</v>
      </c>
      <c r="E20" s="92">
        <v>8</v>
      </c>
      <c r="F20" s="92">
        <v>373903.21894631954</v>
      </c>
      <c r="G20" s="92"/>
      <c r="H20" s="92"/>
      <c r="I20" s="92"/>
      <c r="J20" s="92"/>
      <c r="K20" s="92"/>
      <c r="L20" s="92">
        <f t="shared" si="1"/>
        <v>385868.12195260177</v>
      </c>
      <c r="M20" s="92"/>
      <c r="N20" s="92">
        <f t="shared" si="0"/>
        <v>398215.90185508505</v>
      </c>
      <c r="O20" s="92"/>
      <c r="P20" s="92"/>
      <c r="Q20" s="92"/>
      <c r="R20" s="92"/>
      <c r="S20" s="99"/>
      <c r="T20" s="85"/>
      <c r="U20" s="85"/>
    </row>
    <row r="21" spans="1:22" s="90" customFormat="1" ht="12.75" customHeight="1" x14ac:dyDescent="0.2">
      <c r="A21" s="91"/>
      <c r="B21" s="94">
        <v>8</v>
      </c>
      <c r="D21" s="90" t="s">
        <v>27</v>
      </c>
      <c r="E21" s="92">
        <v>6</v>
      </c>
      <c r="F21" s="92">
        <v>366113.56855160469</v>
      </c>
      <c r="G21" s="92"/>
      <c r="H21" s="92"/>
      <c r="I21" s="92"/>
      <c r="J21" s="92"/>
      <c r="K21" s="92"/>
      <c r="L21" s="92">
        <f t="shared" si="1"/>
        <v>377829.20274525607</v>
      </c>
      <c r="M21" s="92"/>
      <c r="N21" s="92">
        <f t="shared" si="0"/>
        <v>389919.7372331043</v>
      </c>
      <c r="O21" s="92"/>
      <c r="P21" s="92"/>
      <c r="Q21" s="92"/>
      <c r="R21" s="92"/>
      <c r="S21" s="99"/>
      <c r="T21" s="85"/>
    </row>
    <row r="22" spans="1:22" s="90" customFormat="1" ht="12.75" customHeight="1" x14ac:dyDescent="0.2">
      <c r="A22" s="91"/>
      <c r="B22" s="94">
        <v>9</v>
      </c>
      <c r="D22" s="90" t="s">
        <v>28</v>
      </c>
      <c r="E22" s="92">
        <v>28</v>
      </c>
      <c r="F22" s="92">
        <v>342744.61736745969</v>
      </c>
      <c r="G22" s="92"/>
      <c r="H22" s="92"/>
      <c r="I22" s="92"/>
      <c r="J22" s="92"/>
      <c r="K22" s="92"/>
      <c r="L22" s="92">
        <f t="shared" si="1"/>
        <v>353712.44512321841</v>
      </c>
      <c r="M22" s="92"/>
      <c r="N22" s="92">
        <f t="shared" si="0"/>
        <v>365031.24336716143</v>
      </c>
      <c r="O22" s="92"/>
      <c r="P22" s="92"/>
      <c r="Q22" s="92"/>
      <c r="R22" s="92"/>
      <c r="S22" s="99"/>
      <c r="T22" s="85"/>
    </row>
    <row r="23" spans="1:22" s="90" customFormat="1" ht="12.75" customHeight="1" x14ac:dyDescent="0.2">
      <c r="A23" s="91"/>
      <c r="B23" s="94">
        <v>10</v>
      </c>
      <c r="D23" s="90" t="s">
        <v>29</v>
      </c>
      <c r="E23" s="92">
        <v>18</v>
      </c>
      <c r="F23" s="92">
        <v>327165.31657802971</v>
      </c>
      <c r="G23" s="92"/>
      <c r="H23" s="92"/>
      <c r="I23" s="92"/>
      <c r="J23" s="92"/>
      <c r="K23" s="92"/>
      <c r="L23" s="92">
        <f t="shared" si="1"/>
        <v>337634.60670852667</v>
      </c>
      <c r="M23" s="92"/>
      <c r="N23" s="92">
        <f t="shared" si="0"/>
        <v>348438.91412319953</v>
      </c>
      <c r="O23" s="92"/>
      <c r="P23" s="92"/>
      <c r="Q23" s="92"/>
      <c r="R23" s="92"/>
      <c r="S23" s="99"/>
      <c r="T23" s="85"/>
      <c r="U23" s="85"/>
    </row>
    <row r="24" spans="1:22" s="90" customFormat="1" ht="12.75" customHeight="1" x14ac:dyDescent="0.2">
      <c r="A24" s="91"/>
      <c r="B24" s="94">
        <v>11</v>
      </c>
      <c r="D24" s="90" t="s">
        <v>30</v>
      </c>
      <c r="E24" s="92">
        <v>16</v>
      </c>
      <c r="F24" s="92">
        <v>311586.01578859962</v>
      </c>
      <c r="G24" s="92"/>
      <c r="H24" s="92"/>
      <c r="I24" s="92"/>
      <c r="J24" s="92"/>
      <c r="K24" s="92"/>
      <c r="L24" s="92">
        <f t="shared" si="1"/>
        <v>321556.76829383482</v>
      </c>
      <c r="M24" s="92"/>
      <c r="N24" s="92">
        <f t="shared" si="0"/>
        <v>331846.58487923752</v>
      </c>
      <c r="O24" s="92"/>
      <c r="P24" s="92"/>
      <c r="Q24" s="92"/>
      <c r="R24" s="92"/>
      <c r="S24" s="99"/>
      <c r="T24" s="85"/>
    </row>
    <row r="25" spans="1:22" s="90" customFormat="1" ht="12.75" customHeight="1" x14ac:dyDescent="0.2">
      <c r="A25" s="91"/>
      <c r="B25" s="94">
        <v>12</v>
      </c>
      <c r="D25" s="90" t="s">
        <v>31</v>
      </c>
      <c r="E25" s="91">
        <v>3</v>
      </c>
      <c r="F25" s="92">
        <v>311585.41651307105</v>
      </c>
      <c r="G25" s="92"/>
      <c r="H25" s="92"/>
      <c r="I25" s="92"/>
      <c r="J25" s="92"/>
      <c r="K25" s="92"/>
      <c r="L25" s="92">
        <f t="shared" si="1"/>
        <v>321556.14984148933</v>
      </c>
      <c r="M25" s="92"/>
      <c r="N25" s="92">
        <f t="shared" si="0"/>
        <v>331845.94663641701</v>
      </c>
      <c r="O25" s="92"/>
      <c r="P25" s="92"/>
      <c r="Q25" s="92"/>
      <c r="R25" s="92"/>
      <c r="S25" s="99"/>
      <c r="T25" s="85"/>
      <c r="U25" s="85"/>
    </row>
    <row r="26" spans="1:22" s="90" customFormat="1" ht="12.75" customHeight="1" x14ac:dyDescent="0.2">
      <c r="A26" s="91"/>
      <c r="B26" s="94">
        <v>13</v>
      </c>
      <c r="D26" s="90" t="s">
        <v>32</v>
      </c>
      <c r="E26" s="92">
        <v>11</v>
      </c>
      <c r="F26" s="92">
        <v>280427.41420973977</v>
      </c>
      <c r="G26" s="92"/>
      <c r="H26" s="92"/>
      <c r="I26" s="92"/>
      <c r="J26" s="92"/>
      <c r="K26" s="92"/>
      <c r="L26" s="92">
        <f t="shared" si="1"/>
        <v>289401.09146445146</v>
      </c>
      <c r="M26" s="92"/>
      <c r="N26" s="92">
        <f t="shared" si="0"/>
        <v>298661.9263913139</v>
      </c>
      <c r="O26" s="92"/>
      <c r="P26" s="92"/>
      <c r="Q26" s="92"/>
      <c r="R26" s="92"/>
      <c r="S26" s="99"/>
      <c r="T26" s="85"/>
      <c r="U26" s="85"/>
      <c r="V26" s="85"/>
    </row>
    <row r="27" spans="1:22" s="90" customFormat="1" ht="12.75" customHeight="1" x14ac:dyDescent="0.2">
      <c r="A27" s="91"/>
      <c r="B27" s="94">
        <v>14</v>
      </c>
      <c r="D27" s="90" t="s">
        <v>33</v>
      </c>
      <c r="E27" s="92">
        <v>8</v>
      </c>
      <c r="F27" s="92">
        <v>236497.28101002265</v>
      </c>
      <c r="G27" s="92"/>
      <c r="H27" s="92"/>
      <c r="I27" s="92"/>
      <c r="J27" s="92"/>
      <c r="K27" s="92"/>
      <c r="L27" s="92">
        <f t="shared" si="1"/>
        <v>244065.19400234337</v>
      </c>
      <c r="M27" s="92"/>
      <c r="N27" s="92">
        <f t="shared" si="0"/>
        <v>251875.28021041836</v>
      </c>
      <c r="O27" s="92"/>
      <c r="P27" s="92"/>
      <c r="Q27" s="92"/>
      <c r="R27" s="92"/>
      <c r="S27" s="99"/>
      <c r="T27" s="85"/>
    </row>
    <row r="28" spans="1:22" s="90" customFormat="1" ht="12.75" customHeight="1" x14ac:dyDescent="0.2">
      <c r="A28" s="91"/>
      <c r="B28" s="94">
        <v>15</v>
      </c>
      <c r="D28" s="90" t="s">
        <v>34</v>
      </c>
      <c r="E28" s="92">
        <v>1</v>
      </c>
      <c r="F28" s="92">
        <v>235968.6215431366</v>
      </c>
      <c r="G28" s="92"/>
      <c r="H28" s="92"/>
      <c r="I28" s="92"/>
      <c r="J28" s="92"/>
      <c r="K28" s="92"/>
      <c r="L28" s="92">
        <f t="shared" si="1"/>
        <v>243519.61743251697</v>
      </c>
      <c r="M28" s="92"/>
      <c r="N28" s="92">
        <f t="shared" si="0"/>
        <v>251312.24519035753</v>
      </c>
      <c r="O28" s="92"/>
      <c r="P28" s="92"/>
      <c r="Q28" s="92"/>
      <c r="R28" s="92"/>
      <c r="S28" s="99"/>
      <c r="T28" s="85"/>
    </row>
    <row r="29" spans="1:22" s="90" customFormat="1" ht="12.75" customHeight="1" x14ac:dyDescent="0.2">
      <c r="A29" s="91"/>
      <c r="B29" s="94">
        <v>16</v>
      </c>
      <c r="D29" s="90" t="s">
        <v>35</v>
      </c>
      <c r="E29" s="92">
        <v>46</v>
      </c>
      <c r="F29" s="92">
        <v>216552.13412322485</v>
      </c>
      <c r="G29" s="92"/>
      <c r="H29" s="92"/>
      <c r="I29" s="92"/>
      <c r="J29" s="92"/>
      <c r="K29" s="92"/>
      <c r="L29" s="92">
        <f t="shared" si="1"/>
        <v>223481.80241516806</v>
      </c>
      <c r="M29" s="92"/>
      <c r="N29" s="92">
        <f t="shared" si="0"/>
        <v>230633.22009245344</v>
      </c>
      <c r="O29" s="92"/>
      <c r="P29" s="92"/>
      <c r="Q29" s="92"/>
      <c r="R29" s="92"/>
      <c r="S29" s="99"/>
      <c r="T29" s="85"/>
    </row>
    <row r="30" spans="1:22" s="90" customFormat="1" ht="12.75" customHeight="1" x14ac:dyDescent="0.2">
      <c r="A30" s="91"/>
      <c r="B30" s="94">
        <v>17</v>
      </c>
      <c r="D30" s="99" t="s">
        <v>36</v>
      </c>
      <c r="E30" s="92">
        <v>864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100"/>
      <c r="T30" s="85"/>
    </row>
    <row r="31" spans="1:22" s="90" customFormat="1" ht="12.75" customHeight="1" x14ac:dyDescent="0.2">
      <c r="A31" s="91"/>
      <c r="B31" s="94"/>
      <c r="D31" s="99" t="s">
        <v>37</v>
      </c>
      <c r="E31" s="91"/>
      <c r="F31" s="92">
        <v>288217.06460445467</v>
      </c>
      <c r="G31" s="92"/>
      <c r="H31" s="92"/>
      <c r="I31" s="92"/>
      <c r="J31" s="92"/>
      <c r="K31" s="92"/>
      <c r="L31" s="92">
        <f t="shared" si="1"/>
        <v>297440.01067179721</v>
      </c>
      <c r="M31" s="92"/>
      <c r="N31" s="92">
        <f t="shared" ref="N31:N39" si="2">L31*(1+$S$8)</f>
        <v>306958.0910132947</v>
      </c>
      <c r="O31" s="92"/>
      <c r="P31" s="92"/>
      <c r="Q31" s="92"/>
      <c r="R31" s="92"/>
      <c r="S31" s="99"/>
      <c r="T31" s="85"/>
      <c r="U31" s="85"/>
      <c r="V31" s="85"/>
    </row>
    <row r="32" spans="1:22" s="90" customFormat="1" ht="12.75" customHeight="1" x14ac:dyDescent="0.2">
      <c r="A32" s="91"/>
      <c r="B32" s="94"/>
      <c r="D32" s="99" t="s">
        <v>38</v>
      </c>
      <c r="E32" s="92"/>
      <c r="F32" s="92">
        <v>249268.81263087975</v>
      </c>
      <c r="G32" s="92"/>
      <c r="H32" s="92"/>
      <c r="I32" s="92"/>
      <c r="J32" s="92"/>
      <c r="K32" s="92"/>
      <c r="L32" s="92">
        <f t="shared" si="1"/>
        <v>257245.41463506792</v>
      </c>
      <c r="M32" s="92"/>
      <c r="N32" s="92">
        <f t="shared" si="2"/>
        <v>265477.26790339011</v>
      </c>
      <c r="O32" s="92"/>
      <c r="P32" s="92"/>
      <c r="Q32" s="92"/>
      <c r="R32" s="92"/>
      <c r="S32" s="99"/>
      <c r="T32" s="85"/>
      <c r="U32" s="85"/>
    </row>
    <row r="33" spans="1:21" s="90" customFormat="1" ht="12.75" customHeight="1" x14ac:dyDescent="0.2">
      <c r="A33" s="91"/>
      <c r="B33" s="94"/>
      <c r="D33" s="99" t="s">
        <v>39</v>
      </c>
      <c r="E33" s="92"/>
      <c r="F33" s="92">
        <v>202530.91026258978</v>
      </c>
      <c r="G33" s="92"/>
      <c r="H33" s="92"/>
      <c r="I33" s="92"/>
      <c r="J33" s="92"/>
      <c r="K33" s="92"/>
      <c r="L33" s="92">
        <f t="shared" si="1"/>
        <v>209011.89939099265</v>
      </c>
      <c r="M33" s="92"/>
      <c r="N33" s="92">
        <f t="shared" si="2"/>
        <v>215700.28017150442</v>
      </c>
      <c r="O33" s="92"/>
      <c r="P33" s="92"/>
      <c r="Q33" s="92"/>
      <c r="R33" s="92"/>
      <c r="S33" s="99"/>
      <c r="T33" s="85"/>
    </row>
    <row r="34" spans="1:21" s="90" customFormat="1" ht="12.75" customHeight="1" x14ac:dyDescent="0.2">
      <c r="A34" s="91"/>
      <c r="B34" s="94"/>
      <c r="D34" s="99" t="s">
        <v>40</v>
      </c>
      <c r="E34" s="92"/>
      <c r="F34" s="92">
        <v>179161.95907844484</v>
      </c>
      <c r="G34" s="92"/>
      <c r="H34" s="92"/>
      <c r="I34" s="92"/>
      <c r="J34" s="92"/>
      <c r="K34" s="92"/>
      <c r="L34" s="92">
        <f t="shared" si="1"/>
        <v>184895.14176895507</v>
      </c>
      <c r="M34" s="92"/>
      <c r="N34" s="92">
        <f t="shared" si="2"/>
        <v>190811.78630556163</v>
      </c>
      <c r="O34" s="92"/>
      <c r="P34" s="92"/>
      <c r="Q34" s="92"/>
      <c r="R34" s="92"/>
      <c r="S34" s="99"/>
      <c r="T34" s="85"/>
    </row>
    <row r="35" spans="1:21" s="90" customFormat="1" ht="12.75" customHeight="1" x14ac:dyDescent="0.2">
      <c r="A35" s="91"/>
      <c r="B35" s="101"/>
      <c r="D35" s="99" t="s">
        <v>41</v>
      </c>
      <c r="E35" s="92"/>
      <c r="F35" s="92">
        <v>179161.95907844484</v>
      </c>
      <c r="G35" s="92"/>
      <c r="H35" s="92"/>
      <c r="I35" s="92"/>
      <c r="J35" s="92"/>
      <c r="K35" s="92"/>
      <c r="L35" s="92">
        <f t="shared" si="1"/>
        <v>184895.14176895507</v>
      </c>
      <c r="M35" s="92"/>
      <c r="N35" s="92">
        <f t="shared" si="2"/>
        <v>190811.78630556163</v>
      </c>
      <c r="O35" s="92"/>
      <c r="P35" s="92"/>
      <c r="Q35" s="92"/>
      <c r="R35" s="92"/>
      <c r="S35" s="99"/>
      <c r="T35" s="85"/>
    </row>
    <row r="36" spans="1:21" s="90" customFormat="1" ht="12.75" customHeight="1" x14ac:dyDescent="0.2">
      <c r="A36" s="91"/>
      <c r="B36" s="101"/>
      <c r="D36" s="99" t="s">
        <v>42</v>
      </c>
      <c r="E36" s="92"/>
      <c r="F36" s="92">
        <v>163582.65828901486</v>
      </c>
      <c r="G36" s="92"/>
      <c r="H36" s="92"/>
      <c r="I36" s="92"/>
      <c r="J36" s="92"/>
      <c r="K36" s="92"/>
      <c r="L36" s="92">
        <f t="shared" si="1"/>
        <v>168817.30335426333</v>
      </c>
      <c r="M36" s="92"/>
      <c r="N36" s="92">
        <f t="shared" si="2"/>
        <v>174219.45706159977</v>
      </c>
      <c r="O36" s="92"/>
      <c r="P36" s="92"/>
      <c r="Q36" s="92"/>
      <c r="R36" s="92"/>
      <c r="S36" s="99"/>
      <c r="T36" s="85"/>
    </row>
    <row r="37" spans="1:21" s="90" customFormat="1" ht="12.75" customHeight="1" x14ac:dyDescent="0.2">
      <c r="A37" s="91"/>
      <c r="B37" s="101"/>
      <c r="D37" s="99" t="s">
        <v>43</v>
      </c>
      <c r="E37" s="92"/>
      <c r="F37" s="92">
        <v>157350.93797324286</v>
      </c>
      <c r="G37" s="92"/>
      <c r="H37" s="92"/>
      <c r="I37" s="92"/>
      <c r="J37" s="92"/>
      <c r="K37" s="92"/>
      <c r="L37" s="92">
        <f t="shared" si="1"/>
        <v>162386.16798838665</v>
      </c>
      <c r="M37" s="92"/>
      <c r="N37" s="92">
        <f t="shared" si="2"/>
        <v>167582.52536401502</v>
      </c>
      <c r="O37" s="92"/>
      <c r="P37" s="92"/>
      <c r="Q37" s="92"/>
      <c r="R37" s="92"/>
      <c r="S37" s="99"/>
      <c r="T37" s="85"/>
    </row>
    <row r="38" spans="1:21" s="90" customFormat="1" ht="12.75" customHeight="1" x14ac:dyDescent="0.2">
      <c r="A38" s="91"/>
      <c r="B38" s="101"/>
      <c r="D38" s="99" t="s">
        <v>44</v>
      </c>
      <c r="E38" s="92"/>
      <c r="F38" s="92">
        <v>132424.05671015487</v>
      </c>
      <c r="G38" s="92"/>
      <c r="H38" s="92"/>
      <c r="I38" s="92"/>
      <c r="J38" s="92"/>
      <c r="K38" s="92"/>
      <c r="L38" s="92">
        <f t="shared" si="1"/>
        <v>136661.62652487983</v>
      </c>
      <c r="M38" s="92"/>
      <c r="N38" s="92">
        <f t="shared" si="2"/>
        <v>141034.798573676</v>
      </c>
      <c r="O38" s="92"/>
      <c r="P38" s="92"/>
      <c r="Q38" s="92"/>
      <c r="R38" s="92"/>
      <c r="S38" s="99"/>
      <c r="T38" s="85"/>
    </row>
    <row r="39" spans="1:21" s="90" customFormat="1" ht="12.75" customHeight="1" x14ac:dyDescent="0.2">
      <c r="A39" s="91"/>
      <c r="B39" s="101"/>
      <c r="D39" s="99" t="s">
        <v>45</v>
      </c>
      <c r="E39" s="92"/>
      <c r="F39" s="92">
        <v>117479.88153024776</v>
      </c>
      <c r="G39" s="92"/>
      <c r="H39" s="92"/>
      <c r="I39" s="92"/>
      <c r="J39" s="92"/>
      <c r="K39" s="92"/>
      <c r="L39" s="92">
        <f t="shared" si="1"/>
        <v>121239.23773921569</v>
      </c>
      <c r="M39" s="92"/>
      <c r="N39" s="92">
        <f t="shared" si="2"/>
        <v>125118.89334687059</v>
      </c>
      <c r="O39" s="92"/>
      <c r="P39" s="92"/>
      <c r="Q39" s="92"/>
      <c r="R39" s="92"/>
      <c r="S39" s="99"/>
      <c r="T39" s="85"/>
    </row>
    <row r="40" spans="1:21" s="90" customFormat="1" ht="12.75" customHeight="1" x14ac:dyDescent="0.2">
      <c r="A40" s="91"/>
      <c r="B40" s="94">
        <v>18</v>
      </c>
      <c r="C40" s="85"/>
      <c r="D40" s="90" t="s">
        <v>46</v>
      </c>
      <c r="E40" s="92">
        <v>1129</v>
      </c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9"/>
      <c r="T40" s="85"/>
    </row>
    <row r="41" spans="1:21" s="90" customFormat="1" ht="12.75" customHeight="1" x14ac:dyDescent="0.2">
      <c r="A41" s="91"/>
      <c r="B41" s="94"/>
      <c r="C41" s="85"/>
      <c r="D41" s="90" t="s">
        <v>47</v>
      </c>
      <c r="E41" s="92"/>
      <c r="F41" s="92">
        <v>162191.81621103847</v>
      </c>
      <c r="G41" s="92"/>
      <c r="H41" s="92"/>
      <c r="I41" s="92"/>
      <c r="J41" s="92"/>
      <c r="K41" s="92"/>
      <c r="L41" s="92">
        <f>F41*(1+$S$8)</f>
        <v>167381.95432979171</v>
      </c>
      <c r="M41" s="92"/>
      <c r="N41" s="92">
        <f>L41*(1+$S$8)</f>
        <v>172738.17686834506</v>
      </c>
      <c r="O41" s="92"/>
      <c r="P41" s="92"/>
      <c r="Q41" s="92"/>
      <c r="R41" s="92"/>
      <c r="S41" s="99"/>
      <c r="T41" s="85"/>
      <c r="U41" s="85"/>
    </row>
    <row r="42" spans="1:21" s="90" customFormat="1" ht="12.75" customHeight="1" x14ac:dyDescent="0.2">
      <c r="A42" s="91"/>
      <c r="B42" s="94"/>
      <c r="C42" s="85"/>
      <c r="D42" s="90" t="s">
        <v>48</v>
      </c>
      <c r="E42" s="92"/>
      <c r="F42" s="92">
        <v>131541.05310001154</v>
      </c>
      <c r="G42" s="92"/>
      <c r="H42" s="92"/>
      <c r="I42" s="92"/>
      <c r="J42" s="92"/>
      <c r="K42" s="92"/>
      <c r="L42" s="92">
        <f t="shared" ref="L42:L45" si="3">F42*(1+$S$8)</f>
        <v>135750.36679921192</v>
      </c>
      <c r="M42" s="92"/>
      <c r="N42" s="92">
        <f>L42*(1+$S$8)</f>
        <v>140094.37853678671</v>
      </c>
      <c r="O42" s="92"/>
      <c r="P42" s="92"/>
      <c r="Q42" s="92"/>
      <c r="R42" s="92"/>
      <c r="S42" s="99"/>
      <c r="T42" s="85"/>
    </row>
    <row r="43" spans="1:21" s="90" customFormat="1" ht="12.75" customHeight="1" x14ac:dyDescent="0.2">
      <c r="A43" s="91"/>
      <c r="B43" s="94"/>
      <c r="C43" s="85"/>
      <c r="D43" s="90" t="s">
        <v>49</v>
      </c>
      <c r="E43" s="92"/>
      <c r="F43" s="92">
        <v>119202.76099170906</v>
      </c>
      <c r="G43" s="92"/>
      <c r="H43" s="92"/>
      <c r="I43" s="92"/>
      <c r="J43" s="92"/>
      <c r="K43" s="92"/>
      <c r="L43" s="92">
        <f t="shared" si="3"/>
        <v>123017.24934344375</v>
      </c>
      <c r="M43" s="92"/>
      <c r="N43" s="92">
        <f>L43*(1+$S$8)</f>
        <v>126953.80132243395</v>
      </c>
      <c r="O43" s="92"/>
      <c r="P43" s="92"/>
      <c r="Q43" s="92"/>
      <c r="R43" s="92"/>
      <c r="S43" s="99"/>
      <c r="T43" s="85"/>
    </row>
    <row r="44" spans="1:21" s="90" customFormat="1" ht="12.75" customHeight="1" x14ac:dyDescent="0.2">
      <c r="A44" s="91"/>
      <c r="B44" s="94"/>
      <c r="C44" s="85"/>
      <c r="D44" s="90" t="s">
        <v>50</v>
      </c>
      <c r="E44" s="92"/>
      <c r="F44" s="92">
        <v>102847.98492618444</v>
      </c>
      <c r="G44" s="92"/>
      <c r="H44" s="92"/>
      <c r="I44" s="92"/>
      <c r="J44" s="92"/>
      <c r="K44" s="92"/>
      <c r="L44" s="92">
        <f t="shared" si="3"/>
        <v>106139.12044382234</v>
      </c>
      <c r="M44" s="92"/>
      <c r="N44" s="92">
        <f>L44*(1+$S$8)</f>
        <v>109535.57229802465</v>
      </c>
      <c r="O44" s="92"/>
      <c r="P44" s="92"/>
      <c r="Q44" s="92"/>
      <c r="R44" s="92"/>
      <c r="S44" s="99"/>
      <c r="T44" s="85"/>
    </row>
    <row r="45" spans="1:21" s="90" customFormat="1" ht="12.75" customHeight="1" x14ac:dyDescent="0.2">
      <c r="A45" s="91"/>
      <c r="B45" s="94"/>
      <c r="C45" s="85"/>
      <c r="D45" s="90" t="s">
        <v>51</v>
      </c>
      <c r="E45" s="92"/>
      <c r="F45" s="92">
        <v>94619.247518020129</v>
      </c>
      <c r="G45" s="92"/>
      <c r="H45" s="92"/>
      <c r="I45" s="92"/>
      <c r="J45" s="92"/>
      <c r="K45" s="92"/>
      <c r="L45" s="92">
        <f t="shared" si="3"/>
        <v>97647.063438596771</v>
      </c>
      <c r="M45" s="92"/>
      <c r="N45" s="92">
        <f>L45*(1+$S$8)</f>
        <v>100771.76946863187</v>
      </c>
      <c r="O45" s="92"/>
      <c r="P45" s="92"/>
      <c r="Q45" s="92"/>
      <c r="R45" s="92"/>
      <c r="S45" s="99"/>
      <c r="T45" s="85"/>
    </row>
    <row r="46" spans="1:21" s="90" customFormat="1" ht="12.75" customHeight="1" x14ac:dyDescent="0.2">
      <c r="A46" s="91"/>
      <c r="B46" s="94">
        <v>19</v>
      </c>
      <c r="D46" s="90" t="s">
        <v>53</v>
      </c>
      <c r="E46" s="92">
        <v>78</v>
      </c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9"/>
      <c r="T46" s="85"/>
    </row>
    <row r="47" spans="1:21" s="90" customFormat="1" ht="12.75" customHeight="1" x14ac:dyDescent="0.2">
      <c r="A47" s="91"/>
      <c r="B47" s="94"/>
      <c r="C47" s="85"/>
      <c r="D47" s="90" t="s">
        <v>54</v>
      </c>
      <c r="E47" s="92"/>
      <c r="F47" s="92">
        <v>123228.87295681906</v>
      </c>
      <c r="G47" s="92"/>
      <c r="H47" s="92"/>
      <c r="I47" s="91"/>
      <c r="J47" s="92"/>
      <c r="K47" s="92"/>
      <c r="L47" s="92">
        <f>F47*(1+$S$8)</f>
        <v>127172.19689143727</v>
      </c>
      <c r="M47" s="92"/>
      <c r="N47" s="92">
        <f t="shared" ref="N47:N58" si="4">L47*(1+$S$8)</f>
        <v>131241.70719196327</v>
      </c>
      <c r="O47" s="92"/>
      <c r="P47" s="92"/>
      <c r="Q47" s="92"/>
      <c r="R47" s="92"/>
      <c r="S47" s="99"/>
      <c r="T47" s="85"/>
    </row>
    <row r="48" spans="1:21" s="90" customFormat="1" ht="12.75" customHeight="1" x14ac:dyDescent="0.2">
      <c r="A48" s="91"/>
      <c r="B48" s="94"/>
      <c r="C48" s="85"/>
      <c r="D48" s="90" t="s">
        <v>55</v>
      </c>
      <c r="E48" s="92"/>
      <c r="F48" s="92">
        <v>123228.87295681906</v>
      </c>
      <c r="G48" s="92"/>
      <c r="H48" s="92"/>
      <c r="I48" s="91"/>
      <c r="J48" s="92"/>
      <c r="K48" s="92"/>
      <c r="L48" s="92">
        <f t="shared" ref="L48:L58" si="5">F48*(1+$S$8)</f>
        <v>127172.19689143727</v>
      </c>
      <c r="M48" s="92"/>
      <c r="N48" s="92">
        <f t="shared" si="4"/>
        <v>131241.70719196327</v>
      </c>
      <c r="O48" s="92"/>
      <c r="P48" s="92"/>
      <c r="Q48" s="92"/>
      <c r="R48" s="92"/>
      <c r="S48" s="99"/>
      <c r="T48" s="85"/>
    </row>
    <row r="49" spans="1:20" s="90" customFormat="1" ht="12.75" customHeight="1" x14ac:dyDescent="0.2">
      <c r="A49" s="91"/>
      <c r="B49" s="94"/>
      <c r="C49" s="85"/>
      <c r="D49" s="90" t="s">
        <v>56</v>
      </c>
      <c r="E49" s="92"/>
      <c r="F49" s="92">
        <v>105646.52588559131</v>
      </c>
      <c r="G49" s="92"/>
      <c r="H49" s="92"/>
      <c r="I49" s="91"/>
      <c r="J49" s="92"/>
      <c r="K49" s="92"/>
      <c r="L49" s="92">
        <f t="shared" si="5"/>
        <v>109027.21471393024</v>
      </c>
      <c r="M49" s="92"/>
      <c r="N49" s="92">
        <f t="shared" si="4"/>
        <v>112516.08558477601</v>
      </c>
      <c r="O49" s="92"/>
      <c r="P49" s="92"/>
      <c r="Q49" s="92"/>
      <c r="R49" s="92"/>
      <c r="S49" s="99"/>
      <c r="T49" s="85"/>
    </row>
    <row r="50" spans="1:20" ht="12.75" customHeight="1" x14ac:dyDescent="0.2">
      <c r="A50" s="91"/>
      <c r="D50" s="90" t="s">
        <v>57</v>
      </c>
      <c r="F50" s="92">
        <v>105572.71115845094</v>
      </c>
      <c r="H50" s="92"/>
      <c r="I50" s="91"/>
      <c r="J50" s="92"/>
      <c r="L50" s="92">
        <f t="shared" si="5"/>
        <v>108951.03791552137</v>
      </c>
      <c r="N50" s="92">
        <f t="shared" si="4"/>
        <v>112437.47112881806</v>
      </c>
      <c r="S50" s="100"/>
      <c r="T50" s="85"/>
    </row>
    <row r="51" spans="1:20" s="90" customFormat="1" ht="12.75" customHeight="1" x14ac:dyDescent="0.2">
      <c r="A51" s="91"/>
      <c r="B51" s="94"/>
      <c r="C51" s="85"/>
      <c r="D51" s="90" t="s">
        <v>58</v>
      </c>
      <c r="E51" s="92"/>
      <c r="F51" s="92">
        <v>102847.98492618444</v>
      </c>
      <c r="G51" s="92"/>
      <c r="H51" s="92"/>
      <c r="I51" s="91"/>
      <c r="J51" s="92"/>
      <c r="K51" s="92"/>
      <c r="L51" s="92">
        <f t="shared" si="5"/>
        <v>106139.12044382234</v>
      </c>
      <c r="M51" s="92"/>
      <c r="N51" s="92">
        <f t="shared" si="4"/>
        <v>109535.57229802465</v>
      </c>
      <c r="O51" s="92"/>
      <c r="P51" s="92"/>
      <c r="Q51" s="92"/>
      <c r="R51" s="92"/>
      <c r="S51" s="99"/>
      <c r="T51" s="85"/>
    </row>
    <row r="52" spans="1:20" ht="12.75" customHeight="1" x14ac:dyDescent="0.2">
      <c r="A52" s="91"/>
      <c r="D52" s="90" t="s">
        <v>59</v>
      </c>
      <c r="F52" s="92">
        <v>97680.954026362087</v>
      </c>
      <c r="H52" s="92"/>
      <c r="I52" s="91"/>
      <c r="J52" s="92"/>
      <c r="L52" s="92">
        <f t="shared" si="5"/>
        <v>100806.74455520567</v>
      </c>
      <c r="N52" s="92">
        <f t="shared" si="4"/>
        <v>104032.56038097225</v>
      </c>
      <c r="S52" s="100"/>
      <c r="T52" s="85"/>
    </row>
    <row r="53" spans="1:20" s="90" customFormat="1" ht="12.75" customHeight="1" x14ac:dyDescent="0.2">
      <c r="A53" s="91"/>
      <c r="B53" s="94"/>
      <c r="C53" s="85"/>
      <c r="D53" s="90" t="s">
        <v>60</v>
      </c>
      <c r="E53" s="92"/>
      <c r="F53" s="92">
        <v>96421.289661032701</v>
      </c>
      <c r="G53" s="92"/>
      <c r="H53" s="92"/>
      <c r="I53" s="91"/>
      <c r="J53" s="92"/>
      <c r="K53" s="92"/>
      <c r="L53" s="92">
        <f t="shared" si="5"/>
        <v>99506.770930185754</v>
      </c>
      <c r="M53" s="92"/>
      <c r="N53" s="92">
        <f t="shared" si="4"/>
        <v>102690.9875999517</v>
      </c>
      <c r="O53" s="92"/>
      <c r="P53" s="92"/>
      <c r="Q53" s="92"/>
      <c r="R53" s="92"/>
      <c r="S53" s="99"/>
      <c r="T53" s="85"/>
    </row>
    <row r="54" spans="1:20" s="90" customFormat="1" ht="12.75" customHeight="1" x14ac:dyDescent="0.2">
      <c r="A54" s="91"/>
      <c r="B54" s="94"/>
      <c r="C54" s="85"/>
      <c r="D54" s="90" t="s">
        <v>61</v>
      </c>
      <c r="E54" s="92"/>
      <c r="F54" s="92">
        <v>93071.440124934161</v>
      </c>
      <c r="G54" s="92"/>
      <c r="H54" s="92"/>
      <c r="I54" s="91"/>
      <c r="J54" s="92"/>
      <c r="K54" s="92"/>
      <c r="L54" s="92">
        <f t="shared" si="5"/>
        <v>96049.726208932057</v>
      </c>
      <c r="M54" s="92"/>
      <c r="N54" s="92">
        <f t="shared" si="4"/>
        <v>99123.317447617883</v>
      </c>
      <c r="O54" s="92"/>
      <c r="P54" s="92"/>
      <c r="Q54" s="92"/>
      <c r="R54" s="92"/>
      <c r="S54" s="99"/>
      <c r="T54" s="85"/>
    </row>
    <row r="55" spans="1:20" s="90" customFormat="1" ht="12.75" customHeight="1" x14ac:dyDescent="0.2">
      <c r="A55" s="91"/>
      <c r="B55" s="94"/>
      <c r="C55" s="85"/>
      <c r="D55" s="90" t="s">
        <v>62</v>
      </c>
      <c r="E55" s="92"/>
      <c r="F55" s="92">
        <v>91659.272068418475</v>
      </c>
      <c r="G55" s="92"/>
      <c r="H55" s="92"/>
      <c r="I55" s="91"/>
      <c r="J55" s="92"/>
      <c r="K55" s="92"/>
      <c r="L55" s="92">
        <f t="shared" si="5"/>
        <v>94592.368774607865</v>
      </c>
      <c r="M55" s="92"/>
      <c r="N55" s="92">
        <f t="shared" si="4"/>
        <v>97619.324575395323</v>
      </c>
      <c r="O55" s="92"/>
      <c r="P55" s="92"/>
      <c r="Q55" s="92"/>
      <c r="R55" s="92"/>
      <c r="S55" s="99"/>
      <c r="T55" s="85"/>
    </row>
    <row r="56" spans="1:20" s="90" customFormat="1" ht="12.75" customHeight="1" x14ac:dyDescent="0.2">
      <c r="A56" s="91"/>
      <c r="B56" s="94"/>
      <c r="C56" s="85"/>
      <c r="D56" s="90" t="s">
        <v>63</v>
      </c>
      <c r="E56" s="92"/>
      <c r="F56" s="92">
        <v>85979.715106640142</v>
      </c>
      <c r="G56" s="92"/>
      <c r="H56" s="92"/>
      <c r="I56" s="91"/>
      <c r="J56" s="92"/>
      <c r="K56" s="92"/>
      <c r="L56" s="92">
        <f t="shared" si="5"/>
        <v>88731.065990052623</v>
      </c>
      <c r="M56" s="92"/>
      <c r="N56" s="92">
        <f t="shared" si="4"/>
        <v>91570.460101734308</v>
      </c>
      <c r="O56" s="92"/>
      <c r="P56" s="92"/>
      <c r="Q56" s="92"/>
      <c r="R56" s="92"/>
      <c r="S56" s="99"/>
      <c r="T56" s="85"/>
    </row>
    <row r="57" spans="1:20" s="90" customFormat="1" ht="12.75" customHeight="1" x14ac:dyDescent="0.2">
      <c r="A57" s="91"/>
      <c r="B57" s="94"/>
      <c r="C57" s="85"/>
      <c r="D57" s="90" t="s">
        <v>64</v>
      </c>
      <c r="E57" s="92"/>
      <c r="F57" s="92">
        <v>74251.196831235939</v>
      </c>
      <c r="G57" s="92"/>
      <c r="H57" s="92"/>
      <c r="I57" s="91"/>
      <c r="J57" s="92"/>
      <c r="K57" s="92"/>
      <c r="L57" s="92">
        <f t="shared" si="5"/>
        <v>76627.235129835492</v>
      </c>
      <c r="M57" s="92"/>
      <c r="N57" s="92">
        <f t="shared" si="4"/>
        <v>79079.306653990236</v>
      </c>
      <c r="O57" s="92"/>
      <c r="P57" s="92"/>
      <c r="Q57" s="92"/>
      <c r="R57" s="92"/>
      <c r="S57" s="99"/>
      <c r="T57" s="85"/>
    </row>
    <row r="58" spans="1:20" s="90" customFormat="1" ht="12.75" customHeight="1" x14ac:dyDescent="0.2">
      <c r="A58" s="91"/>
      <c r="B58" s="94">
        <v>20</v>
      </c>
      <c r="C58" s="85"/>
      <c r="D58" s="90" t="s">
        <v>65</v>
      </c>
      <c r="E58" s="92">
        <v>4</v>
      </c>
      <c r="F58" s="92">
        <v>103014.87039624079</v>
      </c>
      <c r="G58" s="92"/>
      <c r="H58" s="92"/>
      <c r="I58" s="92"/>
      <c r="J58" s="92"/>
      <c r="K58" s="92"/>
      <c r="L58" s="92">
        <f t="shared" si="5"/>
        <v>106311.3462489205</v>
      </c>
      <c r="M58" s="92"/>
      <c r="N58" s="92">
        <f t="shared" si="4"/>
        <v>109713.30932888595</v>
      </c>
      <c r="O58" s="92"/>
      <c r="P58" s="92"/>
      <c r="Q58" s="92"/>
      <c r="R58" s="92"/>
      <c r="S58" s="99"/>
      <c r="T58" s="85"/>
    </row>
    <row r="59" spans="1:20" s="90" customFormat="1" ht="12.75" customHeight="1" x14ac:dyDescent="0.2">
      <c r="A59" s="91"/>
      <c r="B59" s="42">
        <v>21</v>
      </c>
      <c r="D59" s="90" t="s">
        <v>66</v>
      </c>
      <c r="E59" s="92">
        <v>50</v>
      </c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T59" s="85"/>
    </row>
    <row r="60" spans="1:20" s="90" customFormat="1" ht="12.75" customHeight="1" x14ac:dyDescent="0.2">
      <c r="A60" s="91"/>
      <c r="B60" s="94"/>
      <c r="D60" s="90" t="s">
        <v>67</v>
      </c>
      <c r="E60" s="92"/>
      <c r="F60" s="92">
        <v>89226.636600000013</v>
      </c>
      <c r="G60" s="92"/>
      <c r="H60" s="92"/>
      <c r="I60" s="92"/>
      <c r="J60" s="92"/>
      <c r="K60" s="92"/>
      <c r="L60" s="92">
        <f>F60*(1+$S$8)</f>
        <v>92081.888971200009</v>
      </c>
      <c r="M60" s="92"/>
      <c r="N60" s="92">
        <f t="shared" ref="N60:N67" si="6">L60*(1+$S$8)</f>
        <v>95028.509418278409</v>
      </c>
      <c r="O60" s="92"/>
      <c r="P60" s="92"/>
      <c r="Q60" s="92"/>
      <c r="R60" s="92"/>
      <c r="T60" s="85"/>
    </row>
    <row r="61" spans="1:20" s="90" customFormat="1" ht="12.75" customHeight="1" x14ac:dyDescent="0.2">
      <c r="A61" s="91"/>
      <c r="B61" s="94"/>
      <c r="D61" s="90" t="s">
        <v>68</v>
      </c>
      <c r="E61" s="92"/>
      <c r="F61" s="92">
        <v>73337.714399999997</v>
      </c>
      <c r="G61" s="92"/>
      <c r="H61" s="92"/>
      <c r="I61" s="92"/>
      <c r="J61" s="92"/>
      <c r="K61" s="92"/>
      <c r="L61" s="92">
        <f t="shared" ref="L61:L67" si="7">F61*(1+$S$8)</f>
        <v>75684.5212608</v>
      </c>
      <c r="M61" s="92"/>
      <c r="N61" s="92">
        <f t="shared" si="6"/>
        <v>78106.425941145601</v>
      </c>
      <c r="O61" s="92"/>
      <c r="P61" s="92"/>
      <c r="Q61" s="92"/>
      <c r="R61" s="92"/>
      <c r="T61" s="85"/>
    </row>
    <row r="62" spans="1:20" s="90" customFormat="1" ht="12.75" customHeight="1" x14ac:dyDescent="0.2">
      <c r="A62" s="91"/>
      <c r="B62" s="94"/>
      <c r="D62" s="90" t="s">
        <v>69</v>
      </c>
      <c r="E62" s="92"/>
      <c r="F62" s="92">
        <v>70517.825700000016</v>
      </c>
      <c r="G62" s="92"/>
      <c r="H62" s="92"/>
      <c r="I62" s="92"/>
      <c r="J62" s="92"/>
      <c r="K62" s="92"/>
      <c r="L62" s="92">
        <f t="shared" si="7"/>
        <v>72774.396122400023</v>
      </c>
      <c r="M62" s="92"/>
      <c r="N62" s="92">
        <f t="shared" si="6"/>
        <v>75103.176798316825</v>
      </c>
      <c r="O62" s="92"/>
      <c r="P62" s="92"/>
      <c r="Q62" s="92"/>
      <c r="R62" s="92"/>
      <c r="T62" s="85"/>
    </row>
    <row r="63" spans="1:20" s="90" customFormat="1" ht="12.75" customHeight="1" x14ac:dyDescent="0.2">
      <c r="A63" s="91"/>
      <c r="B63" s="94"/>
      <c r="D63" s="90" t="s">
        <v>70</v>
      </c>
      <c r="E63" s="92"/>
      <c r="F63" s="92">
        <v>67805.5576</v>
      </c>
      <c r="G63" s="92"/>
      <c r="H63" s="92"/>
      <c r="I63" s="92"/>
      <c r="J63" s="92"/>
      <c r="K63" s="92"/>
      <c r="L63" s="92">
        <f t="shared" si="7"/>
        <v>69975.335443200005</v>
      </c>
      <c r="M63" s="92"/>
      <c r="N63" s="92">
        <f t="shared" si="6"/>
        <v>72214.546177382406</v>
      </c>
      <c r="O63" s="92"/>
      <c r="P63" s="92"/>
      <c r="Q63" s="92"/>
      <c r="R63" s="92"/>
      <c r="T63" s="85"/>
    </row>
    <row r="64" spans="1:20" s="90" customFormat="1" ht="12.75" customHeight="1" x14ac:dyDescent="0.2">
      <c r="A64" s="91"/>
      <c r="B64" s="94"/>
      <c r="D64" s="90" t="s">
        <v>71</v>
      </c>
      <c r="E64" s="92"/>
      <c r="F64" s="92">
        <v>65197.475400000003</v>
      </c>
      <c r="G64" s="92"/>
      <c r="H64" s="92"/>
      <c r="I64" s="92"/>
      <c r="J64" s="92"/>
      <c r="K64" s="92"/>
      <c r="L64" s="92">
        <f t="shared" si="7"/>
        <v>67283.794612800004</v>
      </c>
      <c r="M64" s="92"/>
      <c r="N64" s="92">
        <f t="shared" si="6"/>
        <v>69436.87604040961</v>
      </c>
      <c r="O64" s="92"/>
      <c r="P64" s="92"/>
      <c r="Q64" s="92"/>
      <c r="R64" s="92"/>
      <c r="T64" s="85"/>
    </row>
    <row r="65" spans="1:21" s="90" customFormat="1" ht="12.75" customHeight="1" x14ac:dyDescent="0.2">
      <c r="A65" s="91"/>
      <c r="B65" s="94"/>
      <c r="D65" s="90" t="s">
        <v>72</v>
      </c>
      <c r="E65" s="92"/>
      <c r="F65" s="92">
        <v>57960.5625</v>
      </c>
      <c r="G65" s="92"/>
      <c r="H65" s="92"/>
      <c r="I65" s="92"/>
      <c r="J65" s="92"/>
      <c r="K65" s="92"/>
      <c r="L65" s="92">
        <f t="shared" si="7"/>
        <v>59815.300500000005</v>
      </c>
      <c r="M65" s="92"/>
      <c r="N65" s="92">
        <f t="shared" si="6"/>
        <v>61729.39011600001</v>
      </c>
      <c r="O65" s="92"/>
      <c r="P65" s="92"/>
      <c r="Q65" s="92"/>
      <c r="R65" s="92"/>
      <c r="T65" s="85"/>
    </row>
    <row r="66" spans="1:21" s="90" customFormat="1" ht="12.75" customHeight="1" x14ac:dyDescent="0.2">
      <c r="A66" s="91"/>
      <c r="B66" s="94"/>
      <c r="D66" s="90" t="s">
        <v>73</v>
      </c>
      <c r="E66" s="92"/>
      <c r="F66" s="92">
        <v>53587.044500000011</v>
      </c>
      <c r="G66" s="92"/>
      <c r="H66" s="92"/>
      <c r="I66" s="92"/>
      <c r="J66" s="92"/>
      <c r="K66" s="92"/>
      <c r="L66" s="92">
        <f t="shared" si="7"/>
        <v>55301.829924000012</v>
      </c>
      <c r="M66" s="92"/>
      <c r="N66" s="92">
        <f t="shared" si="6"/>
        <v>57071.488481568013</v>
      </c>
      <c r="O66" s="92"/>
      <c r="P66" s="92"/>
      <c r="Q66" s="92"/>
      <c r="R66" s="92"/>
      <c r="T66" s="85"/>
    </row>
    <row r="67" spans="1:21" s="90" customFormat="1" ht="12.75" customHeight="1" x14ac:dyDescent="0.2">
      <c r="A67" s="91"/>
      <c r="B67" s="94"/>
      <c r="D67" s="90" t="s">
        <v>74</v>
      </c>
      <c r="E67" s="92"/>
      <c r="F67" s="92">
        <v>49544.402600000001</v>
      </c>
      <c r="G67" s="92"/>
      <c r="H67" s="92"/>
      <c r="I67" s="92"/>
      <c r="J67" s="92"/>
      <c r="K67" s="92"/>
      <c r="L67" s="92">
        <f t="shared" si="7"/>
        <v>51129.823483200002</v>
      </c>
      <c r="M67" s="92"/>
      <c r="N67" s="92">
        <f t="shared" si="6"/>
        <v>52765.977834662401</v>
      </c>
      <c r="O67" s="92"/>
      <c r="P67" s="92"/>
      <c r="Q67" s="92"/>
      <c r="R67" s="92"/>
      <c r="T67" s="85"/>
    </row>
    <row r="68" spans="1:21" s="90" customFormat="1" ht="12.75" customHeight="1" x14ac:dyDescent="0.2">
      <c r="A68" s="91"/>
      <c r="B68" s="51">
        <v>22</v>
      </c>
      <c r="D68" s="90" t="s">
        <v>75</v>
      </c>
      <c r="E68" s="92">
        <v>82</v>
      </c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T68" s="85"/>
    </row>
    <row r="69" spans="1:21" s="18" customFormat="1" ht="12.75" customHeight="1" x14ac:dyDescent="0.2">
      <c r="A69" s="17"/>
      <c r="B69" s="64"/>
      <c r="D69" s="99" t="s">
        <v>76</v>
      </c>
      <c r="E69" s="19"/>
      <c r="F69" s="19">
        <v>87425.483354700016</v>
      </c>
      <c r="G69" s="17"/>
      <c r="H69" s="19"/>
      <c r="I69" s="19"/>
      <c r="J69" s="19"/>
      <c r="K69" s="92"/>
      <c r="L69" s="92">
        <f>F69*(1+$S$8)</f>
        <v>90223.098822050422</v>
      </c>
      <c r="M69" s="92"/>
      <c r="N69" s="92">
        <f t="shared" ref="N69:N87" si="8">L69*(1+$S$8)</f>
        <v>93110.237984356034</v>
      </c>
      <c r="O69" s="92"/>
      <c r="P69" s="92"/>
      <c r="Q69" s="19"/>
      <c r="R69" s="19"/>
      <c r="T69" s="85"/>
    </row>
    <row r="70" spans="1:21" s="18" customFormat="1" ht="12.75" customHeight="1" x14ac:dyDescent="0.2">
      <c r="A70" s="17"/>
      <c r="B70" s="64"/>
      <c r="D70" s="99" t="s">
        <v>77</v>
      </c>
      <c r="E70" s="19"/>
      <c r="F70" s="19">
        <v>85795.371300000013</v>
      </c>
      <c r="G70" s="17"/>
      <c r="H70" s="19"/>
      <c r="I70" s="17"/>
      <c r="J70" s="19"/>
      <c r="K70" s="92"/>
      <c r="L70" s="92">
        <f t="shared" ref="L70:L87" si="9">F70*(1+$S$8)</f>
        <v>88540.823181600019</v>
      </c>
      <c r="M70" s="92"/>
      <c r="N70" s="92">
        <f t="shared" si="8"/>
        <v>91374.129523411219</v>
      </c>
      <c r="O70" s="92"/>
      <c r="P70" s="92"/>
      <c r="Q70" s="19"/>
      <c r="R70" s="19"/>
      <c r="T70" s="85"/>
    </row>
    <row r="71" spans="1:21" s="18" customFormat="1" ht="12.75" customHeight="1" x14ac:dyDescent="0.2">
      <c r="A71" s="17"/>
      <c r="B71" s="64"/>
      <c r="D71" s="99" t="s">
        <v>78</v>
      </c>
      <c r="E71" s="19"/>
      <c r="F71" s="19">
        <v>84063.189120500014</v>
      </c>
      <c r="G71" s="17"/>
      <c r="H71" s="19"/>
      <c r="I71" s="19"/>
      <c r="J71" s="19"/>
      <c r="K71" s="92"/>
      <c r="L71" s="92">
        <f t="shared" si="9"/>
        <v>86753.211172356023</v>
      </c>
      <c r="M71" s="92"/>
      <c r="N71" s="92">
        <f t="shared" si="8"/>
        <v>89529.313929871423</v>
      </c>
      <c r="O71" s="92"/>
      <c r="P71" s="92"/>
      <c r="Q71" s="19"/>
      <c r="R71" s="19"/>
      <c r="T71" s="85"/>
    </row>
    <row r="72" spans="1:21" s="18" customFormat="1" ht="12.75" customHeight="1" x14ac:dyDescent="0.2">
      <c r="A72" s="17"/>
      <c r="B72" s="64"/>
      <c r="D72" s="99" t="s">
        <v>79</v>
      </c>
      <c r="E72" s="19"/>
      <c r="F72" s="19">
        <v>80829.226727300003</v>
      </c>
      <c r="G72" s="17"/>
      <c r="H72" s="19"/>
      <c r="I72" s="19"/>
      <c r="J72" s="19"/>
      <c r="K72" s="92"/>
      <c r="L72" s="92">
        <f t="shared" si="9"/>
        <v>83415.761982573604</v>
      </c>
      <c r="M72" s="92"/>
      <c r="N72" s="92">
        <f t="shared" si="8"/>
        <v>86085.066366015963</v>
      </c>
      <c r="O72" s="92"/>
      <c r="P72" s="92"/>
      <c r="Q72" s="19"/>
      <c r="R72" s="19"/>
      <c r="T72" s="85"/>
    </row>
    <row r="73" spans="1:21" s="18" customFormat="1" ht="12.75" customHeight="1" x14ac:dyDescent="0.2">
      <c r="A73" s="17"/>
      <c r="B73" s="64"/>
      <c r="D73" s="99" t="s">
        <v>80</v>
      </c>
      <c r="E73" s="19"/>
      <c r="F73" s="19">
        <v>71857.664388299992</v>
      </c>
      <c r="G73" s="17"/>
      <c r="H73" s="19"/>
      <c r="I73" s="19"/>
      <c r="J73" s="19"/>
      <c r="K73" s="92"/>
      <c r="L73" s="92">
        <f t="shared" si="9"/>
        <v>74157.1096487256</v>
      </c>
      <c r="M73" s="92"/>
      <c r="N73" s="92">
        <f t="shared" si="8"/>
        <v>76530.137157484816</v>
      </c>
      <c r="O73" s="92"/>
      <c r="P73" s="92"/>
      <c r="Q73" s="19"/>
      <c r="R73" s="19"/>
      <c r="T73" s="85"/>
    </row>
    <row r="74" spans="1:21" s="18" customFormat="1" ht="12.75" customHeight="1" x14ac:dyDescent="0.2">
      <c r="A74" s="17"/>
      <c r="B74" s="64"/>
      <c r="D74" s="99" t="s">
        <v>81</v>
      </c>
      <c r="E74" s="19"/>
      <c r="F74" s="19">
        <v>69093.863194400008</v>
      </c>
      <c r="G74" s="17"/>
      <c r="H74" s="19"/>
      <c r="I74" s="19"/>
      <c r="J74" s="19"/>
      <c r="K74" s="92"/>
      <c r="L74" s="92">
        <f t="shared" si="9"/>
        <v>71304.866816620808</v>
      </c>
      <c r="M74" s="92"/>
      <c r="N74" s="92">
        <f t="shared" si="8"/>
        <v>73586.62255475267</v>
      </c>
      <c r="O74" s="92"/>
      <c r="P74" s="92"/>
      <c r="Q74" s="19"/>
      <c r="R74" s="19"/>
      <c r="T74" s="85"/>
    </row>
    <row r="75" spans="1:21" s="18" customFormat="1" ht="12.75" customHeight="1" x14ac:dyDescent="0.2">
      <c r="A75" s="17"/>
      <c r="B75" s="64"/>
      <c r="D75" s="99" t="s">
        <v>82</v>
      </c>
      <c r="E75" s="19"/>
      <c r="F75" s="19">
        <v>63881.2571436</v>
      </c>
      <c r="G75" s="19"/>
      <c r="H75" s="19"/>
      <c r="I75" s="19"/>
      <c r="J75" s="19"/>
      <c r="K75" s="92"/>
      <c r="L75" s="92">
        <f t="shared" si="9"/>
        <v>65925.457372195204</v>
      </c>
      <c r="M75" s="92"/>
      <c r="N75" s="92">
        <f t="shared" si="8"/>
        <v>68035.072008105446</v>
      </c>
      <c r="O75" s="92"/>
      <c r="P75" s="92"/>
      <c r="Q75" s="19"/>
      <c r="R75" s="19"/>
      <c r="T75" s="85"/>
    </row>
    <row r="76" spans="1:21" s="18" customFormat="1" ht="12.75" customHeight="1" x14ac:dyDescent="0.2">
      <c r="A76" s="17"/>
      <c r="B76" s="64"/>
      <c r="D76" s="99" t="s">
        <v>83</v>
      </c>
      <c r="E76" s="19"/>
      <c r="F76" s="19">
        <v>60278.985000000001</v>
      </c>
      <c r="G76" s="19"/>
      <c r="H76" s="19"/>
      <c r="I76" s="19"/>
      <c r="J76" s="19"/>
      <c r="K76" s="92"/>
      <c r="L76" s="92">
        <f t="shared" si="9"/>
        <v>62207.912520000005</v>
      </c>
      <c r="M76" s="92"/>
      <c r="N76" s="92">
        <f t="shared" si="8"/>
        <v>64198.565720640006</v>
      </c>
      <c r="O76" s="92"/>
      <c r="P76" s="92"/>
      <c r="Q76" s="19"/>
      <c r="R76" s="19"/>
      <c r="T76" s="85"/>
      <c r="U76" s="17"/>
    </row>
    <row r="77" spans="1:21" s="18" customFormat="1" ht="12.75" customHeight="1" x14ac:dyDescent="0.2">
      <c r="A77" s="17"/>
      <c r="B77" s="64"/>
      <c r="D77" s="99" t="s">
        <v>84</v>
      </c>
      <c r="E77" s="19"/>
      <c r="F77" s="19">
        <v>54605.198345500001</v>
      </c>
      <c r="G77" s="19"/>
      <c r="H77" s="19"/>
      <c r="I77" s="19"/>
      <c r="J77" s="19"/>
      <c r="K77" s="92"/>
      <c r="L77" s="92">
        <f t="shared" si="9"/>
        <v>56352.564692555999</v>
      </c>
      <c r="M77" s="92"/>
      <c r="N77" s="92">
        <f t="shared" si="8"/>
        <v>58155.846762717796</v>
      </c>
      <c r="O77" s="92"/>
      <c r="P77" s="92"/>
      <c r="Q77" s="19"/>
      <c r="R77" s="19"/>
      <c r="T77" s="85"/>
    </row>
    <row r="78" spans="1:21" s="90" customFormat="1" ht="12.75" customHeight="1" x14ac:dyDescent="0.2">
      <c r="A78" s="91"/>
      <c r="B78" s="94"/>
      <c r="D78" s="90" t="s">
        <v>85</v>
      </c>
      <c r="E78" s="92"/>
      <c r="F78" s="92">
        <v>45806.304100000008</v>
      </c>
      <c r="G78" s="92"/>
      <c r="H78" s="92"/>
      <c r="I78" s="92"/>
      <c r="J78" s="92"/>
      <c r="K78" s="92"/>
      <c r="L78" s="92">
        <f t="shared" si="9"/>
        <v>47272.10583120001</v>
      </c>
      <c r="M78" s="92"/>
      <c r="N78" s="92">
        <f t="shared" si="8"/>
        <v>48784.813217798408</v>
      </c>
      <c r="O78" s="92"/>
      <c r="P78" s="92"/>
      <c r="Q78" s="92"/>
      <c r="R78" s="19"/>
      <c r="T78" s="85"/>
    </row>
    <row r="79" spans="1:21" s="18" customFormat="1" ht="12.6" customHeight="1" x14ac:dyDescent="0.2">
      <c r="A79" s="17"/>
      <c r="B79" s="64"/>
      <c r="D79" s="99" t="s">
        <v>86</v>
      </c>
      <c r="E79" s="19"/>
      <c r="F79" s="19">
        <v>45806.304100000008</v>
      </c>
      <c r="G79" s="17"/>
      <c r="H79" s="19"/>
      <c r="I79" s="17"/>
      <c r="J79" s="19"/>
      <c r="K79" s="92"/>
      <c r="L79" s="92">
        <f t="shared" si="9"/>
        <v>47272.10583120001</v>
      </c>
      <c r="M79" s="92"/>
      <c r="N79" s="92">
        <f t="shared" si="8"/>
        <v>48784.813217798408</v>
      </c>
      <c r="O79" s="92"/>
      <c r="P79" s="92"/>
      <c r="Q79" s="19"/>
      <c r="R79" s="19"/>
      <c r="T79" s="85"/>
      <c r="U79" s="17"/>
    </row>
    <row r="80" spans="1:21" s="18" customFormat="1" ht="12.6" customHeight="1" x14ac:dyDescent="0.2">
      <c r="A80" s="17"/>
      <c r="B80" s="64"/>
      <c r="D80" s="99" t="s">
        <v>87</v>
      </c>
      <c r="E80" s="19"/>
      <c r="F80" s="19">
        <v>45806.304100000008</v>
      </c>
      <c r="G80" s="17"/>
      <c r="H80" s="19"/>
      <c r="I80" s="17"/>
      <c r="J80" s="19"/>
      <c r="K80" s="92"/>
      <c r="L80" s="92">
        <f t="shared" si="9"/>
        <v>47272.10583120001</v>
      </c>
      <c r="M80" s="92"/>
      <c r="N80" s="92">
        <f t="shared" si="8"/>
        <v>48784.813217798408</v>
      </c>
      <c r="O80" s="92"/>
      <c r="P80" s="92"/>
      <c r="Q80" s="19"/>
      <c r="R80" s="19"/>
      <c r="T80" s="85"/>
      <c r="U80" s="17"/>
    </row>
    <row r="81" spans="1:21" s="18" customFormat="1" ht="12.6" customHeight="1" x14ac:dyDescent="0.2">
      <c r="A81" s="17"/>
      <c r="B81" s="64"/>
      <c r="D81" s="99" t="s">
        <v>88</v>
      </c>
      <c r="E81" s="19"/>
      <c r="F81" s="19">
        <v>44045.447900000006</v>
      </c>
      <c r="G81" s="17"/>
      <c r="H81" s="19"/>
      <c r="I81" s="17"/>
      <c r="J81" s="19"/>
      <c r="K81" s="92"/>
      <c r="L81" s="92">
        <f t="shared" si="9"/>
        <v>45454.902232800006</v>
      </c>
      <c r="M81" s="92"/>
      <c r="N81" s="92">
        <f t="shared" si="8"/>
        <v>46909.45910424961</v>
      </c>
      <c r="O81" s="92"/>
      <c r="P81" s="92"/>
      <c r="Q81" s="19"/>
      <c r="R81" s="19"/>
      <c r="T81" s="85"/>
      <c r="U81" s="17"/>
    </row>
    <row r="82" spans="1:21" s="18" customFormat="1" ht="12.6" customHeight="1" x14ac:dyDescent="0.2">
      <c r="A82" s="17"/>
      <c r="B82" s="64"/>
      <c r="D82" s="99" t="s">
        <v>89</v>
      </c>
      <c r="E82" s="19"/>
      <c r="F82" s="19">
        <v>37650.036500000009</v>
      </c>
      <c r="G82" s="17"/>
      <c r="H82" s="19"/>
      <c r="I82" s="17"/>
      <c r="J82" s="19"/>
      <c r="K82" s="92"/>
      <c r="L82" s="92">
        <f t="shared" si="9"/>
        <v>38854.837668000007</v>
      </c>
      <c r="M82" s="92"/>
      <c r="N82" s="92">
        <f t="shared" si="8"/>
        <v>40098.19247337601</v>
      </c>
      <c r="O82" s="92"/>
      <c r="P82" s="92"/>
      <c r="Q82" s="19"/>
      <c r="R82" s="19"/>
      <c r="T82" s="85"/>
      <c r="U82" s="17"/>
    </row>
    <row r="83" spans="1:21" s="90" customFormat="1" ht="12.75" customHeight="1" x14ac:dyDescent="0.2">
      <c r="A83" s="91"/>
      <c r="B83" s="94">
        <v>23</v>
      </c>
      <c r="D83" s="90" t="s">
        <v>90</v>
      </c>
      <c r="E83" s="92">
        <v>8</v>
      </c>
      <c r="F83" s="92">
        <v>77721.262868900012</v>
      </c>
      <c r="G83" s="92"/>
      <c r="H83" s="92"/>
      <c r="I83" s="92"/>
      <c r="J83" s="92"/>
      <c r="K83" s="91"/>
      <c r="L83" s="92">
        <f t="shared" si="9"/>
        <v>80208.343280704808</v>
      </c>
      <c r="M83" s="91"/>
      <c r="N83" s="92">
        <f t="shared" si="8"/>
        <v>82775.010265687364</v>
      </c>
      <c r="O83" s="91"/>
      <c r="P83" s="92"/>
      <c r="Q83" s="92"/>
      <c r="R83" s="92"/>
      <c r="T83" s="85"/>
    </row>
    <row r="84" spans="1:21" s="90" customFormat="1" ht="12.75" customHeight="1" x14ac:dyDescent="0.2">
      <c r="A84" s="91"/>
      <c r="B84" s="94">
        <v>24</v>
      </c>
      <c r="D84" s="90" t="s">
        <v>91</v>
      </c>
      <c r="E84" s="92">
        <v>10</v>
      </c>
      <c r="F84" s="92">
        <v>77721.262868900012</v>
      </c>
      <c r="G84" s="92"/>
      <c r="H84" s="92"/>
      <c r="I84" s="92"/>
      <c r="J84" s="92"/>
      <c r="K84" s="91"/>
      <c r="L84" s="92">
        <f t="shared" si="9"/>
        <v>80208.343280704808</v>
      </c>
      <c r="M84" s="91"/>
      <c r="N84" s="92">
        <f t="shared" si="8"/>
        <v>82775.010265687364</v>
      </c>
      <c r="O84" s="91"/>
      <c r="P84" s="92"/>
      <c r="Q84" s="92"/>
      <c r="R84" s="92"/>
      <c r="T84" s="85"/>
    </row>
    <row r="85" spans="1:21" s="90" customFormat="1" ht="12.75" customHeight="1" x14ac:dyDescent="0.2">
      <c r="A85" s="91"/>
      <c r="B85" s="94">
        <v>25</v>
      </c>
      <c r="D85" s="90" t="s">
        <v>92</v>
      </c>
      <c r="E85" s="92">
        <v>3</v>
      </c>
      <c r="F85" s="92">
        <v>77721.262868900012</v>
      </c>
      <c r="G85" s="92"/>
      <c r="H85" s="92"/>
      <c r="I85" s="92"/>
      <c r="J85" s="92"/>
      <c r="K85" s="91"/>
      <c r="L85" s="92">
        <f t="shared" si="9"/>
        <v>80208.343280704808</v>
      </c>
      <c r="M85" s="91"/>
      <c r="N85" s="92">
        <f t="shared" si="8"/>
        <v>82775.010265687364</v>
      </c>
      <c r="O85" s="91"/>
      <c r="P85" s="92"/>
      <c r="Q85" s="92"/>
      <c r="R85" s="92"/>
      <c r="T85" s="85"/>
    </row>
    <row r="86" spans="1:21" s="90" customFormat="1" ht="12.75" customHeight="1" x14ac:dyDescent="0.2">
      <c r="A86" s="91"/>
      <c r="B86" s="94">
        <v>26</v>
      </c>
      <c r="D86" s="90" t="s">
        <v>52</v>
      </c>
      <c r="E86" s="92">
        <v>28</v>
      </c>
      <c r="F86" s="92">
        <v>76272.093100000013</v>
      </c>
      <c r="G86" s="92"/>
      <c r="H86" s="92"/>
      <c r="I86" s="92"/>
      <c r="J86" s="92"/>
      <c r="K86" s="91"/>
      <c r="L86" s="92">
        <f t="shared" si="9"/>
        <v>78712.800079200009</v>
      </c>
      <c r="M86" s="91"/>
      <c r="N86" s="92">
        <f t="shared" si="8"/>
        <v>81231.609681734408</v>
      </c>
      <c r="O86" s="91"/>
      <c r="P86" s="92"/>
      <c r="Q86" s="92"/>
      <c r="R86" s="92"/>
      <c r="S86" s="102"/>
      <c r="T86" s="85"/>
    </row>
    <row r="87" spans="1:21" s="90" customFormat="1" ht="12.75" customHeight="1" x14ac:dyDescent="0.2">
      <c r="A87" s="91"/>
      <c r="B87" s="94">
        <v>27</v>
      </c>
      <c r="D87" s="90" t="s">
        <v>93</v>
      </c>
      <c r="E87" s="92">
        <v>1</v>
      </c>
      <c r="F87" s="92">
        <v>74731.130973599997</v>
      </c>
      <c r="G87" s="92"/>
      <c r="H87" s="92"/>
      <c r="I87" s="92"/>
      <c r="J87" s="92"/>
      <c r="K87" s="91"/>
      <c r="L87" s="92">
        <f t="shared" si="9"/>
        <v>77122.5271647552</v>
      </c>
      <c r="M87" s="91"/>
      <c r="N87" s="92">
        <f t="shared" si="8"/>
        <v>79590.448034027373</v>
      </c>
      <c r="O87" s="91"/>
      <c r="P87" s="92"/>
      <c r="Q87" s="92"/>
      <c r="R87" s="92"/>
      <c r="T87" s="85"/>
    </row>
    <row r="88" spans="1:21" s="18" customFormat="1" ht="12.75" customHeight="1" x14ac:dyDescent="0.2">
      <c r="A88" s="17"/>
      <c r="B88" s="94">
        <v>28</v>
      </c>
      <c r="D88" s="99" t="s">
        <v>94</v>
      </c>
      <c r="E88" s="19">
        <v>169</v>
      </c>
      <c r="F88" s="19"/>
      <c r="G88" s="19"/>
      <c r="H88" s="19"/>
      <c r="I88" s="19"/>
      <c r="J88" s="19"/>
      <c r="K88" s="92"/>
      <c r="L88" s="19"/>
      <c r="M88" s="92"/>
      <c r="N88" s="19"/>
      <c r="O88" s="92"/>
      <c r="P88" s="19"/>
      <c r="Q88" s="19"/>
      <c r="R88" s="17"/>
      <c r="S88" s="17"/>
      <c r="T88" s="85"/>
    </row>
    <row r="89" spans="1:21" s="18" customFormat="1" ht="12.75" customHeight="1" x14ac:dyDescent="0.2">
      <c r="A89" s="17"/>
      <c r="B89" s="64"/>
      <c r="D89" s="99" t="s">
        <v>95</v>
      </c>
      <c r="E89" s="19"/>
      <c r="F89" s="19">
        <v>71857.664388299992</v>
      </c>
      <c r="G89" s="19"/>
      <c r="H89" s="19"/>
      <c r="I89" s="92"/>
      <c r="J89" s="19"/>
      <c r="K89" s="92"/>
      <c r="L89" s="92">
        <f>F89*(1+$S$8)</f>
        <v>74157.1096487256</v>
      </c>
      <c r="M89" s="92"/>
      <c r="N89" s="92">
        <f t="shared" ref="N89:N95" si="10">L89*(1+$S$8)</f>
        <v>76530.137157484816</v>
      </c>
      <c r="O89" s="92"/>
      <c r="P89" s="92"/>
      <c r="Q89" s="19"/>
      <c r="R89" s="19"/>
      <c r="S89" s="19"/>
      <c r="T89" s="85"/>
    </row>
    <row r="90" spans="1:21" s="18" customFormat="1" ht="12.75" customHeight="1" x14ac:dyDescent="0.2">
      <c r="A90" s="17"/>
      <c r="B90" s="64"/>
      <c r="D90" s="99" t="s">
        <v>96</v>
      </c>
      <c r="E90" s="19"/>
      <c r="F90" s="19">
        <v>69093.863194400008</v>
      </c>
      <c r="G90" s="19"/>
      <c r="H90" s="92"/>
      <c r="I90" s="19"/>
      <c r="J90" s="19"/>
      <c r="K90" s="92"/>
      <c r="L90" s="92">
        <f t="shared" ref="L90:L95" si="11">F90*(1+$S$8)</f>
        <v>71304.866816620808</v>
      </c>
      <c r="M90" s="92"/>
      <c r="N90" s="92">
        <f t="shared" si="10"/>
        <v>73586.62255475267</v>
      </c>
      <c r="O90" s="92"/>
      <c r="P90" s="92"/>
      <c r="Q90" s="19"/>
      <c r="R90" s="19"/>
      <c r="T90" s="85"/>
    </row>
    <row r="91" spans="1:21" s="90" customFormat="1" ht="12.75" customHeight="1" x14ac:dyDescent="0.2">
      <c r="A91" s="91"/>
      <c r="B91" s="94"/>
      <c r="D91" s="90" t="s">
        <v>97</v>
      </c>
      <c r="E91" s="92"/>
      <c r="F91" s="92">
        <v>66436.227432600004</v>
      </c>
      <c r="G91" s="92"/>
      <c r="H91" s="92"/>
      <c r="I91" s="92"/>
      <c r="J91" s="92"/>
      <c r="K91" s="92"/>
      <c r="L91" s="92">
        <f t="shared" si="11"/>
        <v>68562.186710443202</v>
      </c>
      <c r="M91" s="92"/>
      <c r="N91" s="92">
        <f t="shared" si="10"/>
        <v>70756.176685177386</v>
      </c>
      <c r="O91" s="92"/>
      <c r="P91" s="92"/>
      <c r="Q91" s="92"/>
      <c r="R91" s="19"/>
      <c r="T91" s="85"/>
    </row>
    <row r="92" spans="1:21" s="18" customFormat="1" ht="12.75" customHeight="1" x14ac:dyDescent="0.2">
      <c r="A92" s="17"/>
      <c r="B92" s="64"/>
      <c r="D92" s="99" t="s">
        <v>98</v>
      </c>
      <c r="E92" s="19"/>
      <c r="F92" s="19">
        <v>50485.746249399999</v>
      </c>
      <c r="G92" s="19"/>
      <c r="H92" s="19"/>
      <c r="I92" s="19"/>
      <c r="J92" s="19"/>
      <c r="K92" s="92"/>
      <c r="L92" s="92">
        <f t="shared" si="11"/>
        <v>52101.290129380803</v>
      </c>
      <c r="M92" s="92"/>
      <c r="N92" s="92">
        <f t="shared" si="10"/>
        <v>53768.531413520992</v>
      </c>
      <c r="O92" s="92"/>
      <c r="P92" s="92"/>
      <c r="Q92" s="19"/>
      <c r="R92" s="19"/>
      <c r="T92" s="85"/>
    </row>
    <row r="93" spans="1:21" s="18" customFormat="1" ht="12.75" customHeight="1" x14ac:dyDescent="0.2">
      <c r="A93" s="17"/>
      <c r="B93" s="64"/>
      <c r="D93" s="99" t="s">
        <v>99</v>
      </c>
      <c r="E93" s="19"/>
      <c r="F93" s="19">
        <v>44882.311410099996</v>
      </c>
      <c r="G93" s="19"/>
      <c r="H93" s="19"/>
      <c r="I93" s="19"/>
      <c r="J93" s="19"/>
      <c r="K93" s="92"/>
      <c r="L93" s="92">
        <f t="shared" si="11"/>
        <v>46318.545375223199</v>
      </c>
      <c r="M93" s="92"/>
      <c r="N93" s="92">
        <f t="shared" si="10"/>
        <v>47800.738827230343</v>
      </c>
      <c r="O93" s="92"/>
      <c r="P93" s="92"/>
      <c r="Q93" s="19"/>
      <c r="R93" s="19"/>
      <c r="T93" s="85"/>
    </row>
    <row r="94" spans="1:21" s="90" customFormat="1" ht="12.75" customHeight="1" x14ac:dyDescent="0.2">
      <c r="A94" s="91"/>
      <c r="B94" s="94">
        <v>29</v>
      </c>
      <c r="D94" s="90" t="s">
        <v>101</v>
      </c>
      <c r="E94" s="92">
        <v>7</v>
      </c>
      <c r="F94" s="92">
        <v>67805.5576</v>
      </c>
      <c r="G94" s="92"/>
      <c r="H94" s="92"/>
      <c r="I94" s="92"/>
      <c r="J94" s="92"/>
      <c r="K94" s="92"/>
      <c r="L94" s="92">
        <f t="shared" si="11"/>
        <v>69975.335443200005</v>
      </c>
      <c r="M94" s="92"/>
      <c r="N94" s="92">
        <f t="shared" si="10"/>
        <v>72214.546177382406</v>
      </c>
      <c r="O94" s="92"/>
      <c r="P94" s="92"/>
      <c r="Q94" s="92"/>
      <c r="R94" s="19"/>
      <c r="T94" s="85"/>
    </row>
    <row r="95" spans="1:21" s="90" customFormat="1" ht="12.75" customHeight="1" x14ac:dyDescent="0.2">
      <c r="A95" s="91"/>
      <c r="B95" s="94">
        <v>30</v>
      </c>
      <c r="D95" s="90" t="s">
        <v>102</v>
      </c>
      <c r="E95" s="92">
        <v>1</v>
      </c>
      <c r="F95" s="92">
        <v>67805.5576</v>
      </c>
      <c r="G95" s="92"/>
      <c r="H95" s="92"/>
      <c r="I95" s="92"/>
      <c r="J95" s="92"/>
      <c r="K95" s="91"/>
      <c r="L95" s="92">
        <f t="shared" si="11"/>
        <v>69975.335443200005</v>
      </c>
      <c r="M95" s="91"/>
      <c r="N95" s="92">
        <f t="shared" si="10"/>
        <v>72214.546177382406</v>
      </c>
      <c r="O95" s="91"/>
      <c r="P95" s="92"/>
      <c r="Q95" s="92"/>
      <c r="R95" s="92"/>
      <c r="S95" s="102"/>
      <c r="T95" s="85"/>
    </row>
    <row r="96" spans="1:21" s="90" customFormat="1" ht="12.75" customHeight="1" x14ac:dyDescent="0.2">
      <c r="A96" s="91"/>
      <c r="B96" s="94">
        <v>31</v>
      </c>
      <c r="D96" s="90" t="s">
        <v>100</v>
      </c>
      <c r="E96" s="92">
        <v>7</v>
      </c>
      <c r="F96" s="92">
        <v>66436.227432600004</v>
      </c>
      <c r="G96" s="92"/>
      <c r="H96" s="92"/>
      <c r="I96" s="92"/>
      <c r="J96" s="92"/>
      <c r="K96" s="91"/>
      <c r="L96" s="92">
        <f>F96*(1+$S$8)</f>
        <v>68562.186710443202</v>
      </c>
      <c r="M96" s="91"/>
      <c r="N96" s="92">
        <f>L96*(1+$S$8)</f>
        <v>70756.176685177386</v>
      </c>
      <c r="O96" s="91"/>
      <c r="P96" s="92"/>
      <c r="Q96" s="92"/>
      <c r="R96" s="92"/>
      <c r="T96" s="85"/>
    </row>
    <row r="97" spans="1:21" s="18" customFormat="1" ht="12.75" customHeight="1" x14ac:dyDescent="0.2">
      <c r="A97" s="17"/>
      <c r="B97" s="94">
        <v>32</v>
      </c>
      <c r="D97" s="99" t="s">
        <v>103</v>
      </c>
      <c r="E97" s="19">
        <v>367</v>
      </c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92"/>
      <c r="R97" s="19"/>
      <c r="T97" s="85"/>
    </row>
    <row r="98" spans="1:21" s="18" customFormat="1" ht="12.75" customHeight="1" x14ac:dyDescent="0.2">
      <c r="A98" s="17"/>
      <c r="B98" s="48"/>
      <c r="D98" s="99" t="s">
        <v>104</v>
      </c>
      <c r="E98" s="19"/>
      <c r="F98" s="19">
        <v>65197.475400000003</v>
      </c>
      <c r="G98" s="19"/>
      <c r="H98" s="19"/>
      <c r="I98" s="19"/>
      <c r="J98" s="19"/>
      <c r="K98" s="19"/>
      <c r="L98" s="92">
        <f t="shared" ref="L98:L106" si="12">F98*(1+$S$8)</f>
        <v>67283.794612800004</v>
      </c>
      <c r="M98" s="19"/>
      <c r="N98" s="92">
        <f t="shared" ref="N98:N125" si="13">L98*(1+$S$8)</f>
        <v>69436.87604040961</v>
      </c>
      <c r="O98" s="19"/>
      <c r="P98" s="92"/>
      <c r="Q98" s="19"/>
      <c r="R98" s="19"/>
      <c r="S98" s="19"/>
      <c r="T98" s="85"/>
      <c r="U98" s="17"/>
    </row>
    <row r="99" spans="1:21" s="18" customFormat="1" ht="12.75" customHeight="1" x14ac:dyDescent="0.2">
      <c r="A99" s="17"/>
      <c r="B99" s="49"/>
      <c r="D99" s="99" t="s">
        <v>105</v>
      </c>
      <c r="E99" s="19"/>
      <c r="F99" s="19">
        <v>65197.475400000003</v>
      </c>
      <c r="G99" s="19"/>
      <c r="H99" s="19"/>
      <c r="I99" s="19"/>
      <c r="J99" s="19"/>
      <c r="K99" s="19"/>
      <c r="L99" s="92">
        <f t="shared" si="12"/>
        <v>67283.794612800004</v>
      </c>
      <c r="M99" s="19"/>
      <c r="N99" s="92">
        <f t="shared" si="13"/>
        <v>69436.87604040961</v>
      </c>
      <c r="O99" s="19"/>
      <c r="P99" s="92"/>
      <c r="Q99" s="19"/>
      <c r="R99" s="19"/>
      <c r="S99" s="17"/>
      <c r="T99" s="85"/>
    </row>
    <row r="100" spans="1:21" s="18" customFormat="1" ht="12.75" customHeight="1" x14ac:dyDescent="0.2">
      <c r="A100" s="17"/>
      <c r="B100" s="49"/>
      <c r="D100" s="99" t="s">
        <v>106</v>
      </c>
      <c r="E100" s="19"/>
      <c r="F100" s="19">
        <v>60278.985000000001</v>
      </c>
      <c r="G100" s="19"/>
      <c r="H100" s="19"/>
      <c r="I100" s="19"/>
      <c r="J100" s="19"/>
      <c r="K100" s="19"/>
      <c r="L100" s="92">
        <f t="shared" si="12"/>
        <v>62207.912520000005</v>
      </c>
      <c r="M100" s="19"/>
      <c r="N100" s="92">
        <f t="shared" si="13"/>
        <v>64198.565720640006</v>
      </c>
      <c r="O100" s="19"/>
      <c r="P100" s="92"/>
      <c r="Q100" s="19"/>
      <c r="R100" s="19"/>
      <c r="S100" s="17"/>
      <c r="T100" s="85"/>
    </row>
    <row r="101" spans="1:21" s="18" customFormat="1" ht="12.75" customHeight="1" x14ac:dyDescent="0.2">
      <c r="A101" s="17"/>
      <c r="B101" s="49"/>
      <c r="D101" s="99" t="s">
        <v>107</v>
      </c>
      <c r="E101" s="19"/>
      <c r="F101" s="19">
        <v>57960.5625</v>
      </c>
      <c r="G101" s="19"/>
      <c r="H101" s="19"/>
      <c r="I101" s="19"/>
      <c r="J101" s="19"/>
      <c r="K101" s="19"/>
      <c r="L101" s="92">
        <f t="shared" si="12"/>
        <v>59815.300500000005</v>
      </c>
      <c r="M101" s="19"/>
      <c r="N101" s="92">
        <f t="shared" si="13"/>
        <v>61729.39011600001</v>
      </c>
      <c r="O101" s="19"/>
      <c r="P101" s="92"/>
      <c r="Q101" s="19"/>
      <c r="R101" s="19"/>
      <c r="S101" s="17"/>
      <c r="T101" s="85"/>
    </row>
    <row r="102" spans="1:21" s="90" customFormat="1" ht="12.75" customHeight="1" x14ac:dyDescent="0.2">
      <c r="A102" s="91"/>
      <c r="B102" s="103"/>
      <c r="D102" s="99" t="s">
        <v>108</v>
      </c>
      <c r="E102" s="92"/>
      <c r="F102" s="92">
        <v>57960.5625</v>
      </c>
      <c r="G102" s="92"/>
      <c r="H102" s="92"/>
      <c r="I102" s="92"/>
      <c r="J102" s="92"/>
      <c r="K102" s="92"/>
      <c r="L102" s="92">
        <f t="shared" si="12"/>
        <v>59815.300500000005</v>
      </c>
      <c r="M102" s="92"/>
      <c r="N102" s="92">
        <f t="shared" si="13"/>
        <v>61729.39011600001</v>
      </c>
      <c r="O102" s="92"/>
      <c r="P102" s="92"/>
      <c r="Q102" s="19"/>
      <c r="R102" s="19"/>
      <c r="T102" s="85"/>
    </row>
    <row r="103" spans="1:21" s="18" customFormat="1" ht="12.75" customHeight="1" x14ac:dyDescent="0.2">
      <c r="A103" s="17"/>
      <c r="B103" s="49"/>
      <c r="D103" s="99" t="s">
        <v>109</v>
      </c>
      <c r="E103" s="19"/>
      <c r="F103" s="19">
        <v>51526.224500000011</v>
      </c>
      <c r="G103" s="19"/>
      <c r="H103" s="19"/>
      <c r="I103" s="19"/>
      <c r="J103" s="19"/>
      <c r="K103" s="19"/>
      <c r="L103" s="92">
        <f t="shared" si="12"/>
        <v>53175.063684000015</v>
      </c>
      <c r="M103" s="19"/>
      <c r="N103" s="92">
        <f t="shared" si="13"/>
        <v>54876.665721888014</v>
      </c>
      <c r="O103" s="19"/>
      <c r="P103" s="92"/>
      <c r="Q103" s="19"/>
      <c r="R103" s="19"/>
      <c r="S103" s="17"/>
      <c r="T103" s="85"/>
    </row>
    <row r="104" spans="1:21" s="90" customFormat="1" ht="12.75" customHeight="1" x14ac:dyDescent="0.2">
      <c r="A104" s="91"/>
      <c r="B104" s="103"/>
      <c r="D104" s="99" t="s">
        <v>110</v>
      </c>
      <c r="E104" s="92"/>
      <c r="F104" s="92">
        <v>51526.224500000011</v>
      </c>
      <c r="G104" s="92"/>
      <c r="H104" s="92"/>
      <c r="I104" s="92"/>
      <c r="J104" s="92"/>
      <c r="K104" s="92"/>
      <c r="L104" s="92">
        <f t="shared" si="12"/>
        <v>53175.063684000015</v>
      </c>
      <c r="M104" s="92"/>
      <c r="N104" s="92">
        <f t="shared" si="13"/>
        <v>54876.665721888014</v>
      </c>
      <c r="O104" s="92"/>
      <c r="P104" s="92"/>
      <c r="Q104" s="19"/>
      <c r="R104" s="19"/>
      <c r="T104" s="85"/>
    </row>
    <row r="105" spans="1:21" s="18" customFormat="1" ht="12.75" customHeight="1" x14ac:dyDescent="0.2">
      <c r="A105" s="17"/>
      <c r="B105" s="49"/>
      <c r="D105" s="99" t="s">
        <v>111</v>
      </c>
      <c r="E105" s="19"/>
      <c r="F105" s="19">
        <v>45806.304100000008</v>
      </c>
      <c r="G105" s="19"/>
      <c r="H105" s="19"/>
      <c r="I105" s="19"/>
      <c r="J105" s="19"/>
      <c r="K105" s="19"/>
      <c r="L105" s="92">
        <f t="shared" si="12"/>
        <v>47272.10583120001</v>
      </c>
      <c r="M105" s="19"/>
      <c r="N105" s="92">
        <f t="shared" si="13"/>
        <v>48784.813217798408</v>
      </c>
      <c r="O105" s="19"/>
      <c r="P105" s="92"/>
      <c r="Q105" s="19"/>
      <c r="R105" s="19"/>
      <c r="S105" s="17"/>
      <c r="T105" s="85"/>
    </row>
    <row r="106" spans="1:21" s="90" customFormat="1" ht="12.6" customHeight="1" x14ac:dyDescent="0.2">
      <c r="A106" s="91"/>
      <c r="B106" s="103"/>
      <c r="D106" s="99" t="s">
        <v>112</v>
      </c>
      <c r="E106" s="92"/>
      <c r="F106" s="92">
        <v>37650.036500000009</v>
      </c>
      <c r="G106" s="92"/>
      <c r="H106" s="92"/>
      <c r="I106" s="92"/>
      <c r="J106" s="92"/>
      <c r="K106" s="92"/>
      <c r="L106" s="92">
        <f t="shared" si="12"/>
        <v>38854.837668000007</v>
      </c>
      <c r="M106" s="92"/>
      <c r="N106" s="92">
        <f t="shared" si="13"/>
        <v>40098.19247337601</v>
      </c>
      <c r="O106" s="92"/>
      <c r="P106" s="92"/>
      <c r="Q106" s="19"/>
      <c r="R106" s="19"/>
      <c r="T106" s="85"/>
    </row>
    <row r="107" spans="1:21" s="90" customFormat="1" ht="12.75" customHeight="1" x14ac:dyDescent="0.2">
      <c r="A107" s="91"/>
      <c r="B107" s="94">
        <v>33</v>
      </c>
      <c r="D107" s="90" t="s">
        <v>117</v>
      </c>
      <c r="E107" s="92">
        <v>9</v>
      </c>
      <c r="F107" s="92">
        <v>65197.475400000003</v>
      </c>
      <c r="G107" s="92"/>
      <c r="H107" s="92"/>
      <c r="I107" s="92"/>
      <c r="J107" s="92"/>
      <c r="K107" s="91"/>
      <c r="L107" s="92">
        <f t="shared" ref="L107:L125" si="14">F107*(1+$S$8)</f>
        <v>67283.794612800004</v>
      </c>
      <c r="M107" s="91"/>
      <c r="N107" s="92">
        <f t="shared" si="13"/>
        <v>69436.87604040961</v>
      </c>
      <c r="O107" s="91"/>
      <c r="P107" s="92"/>
      <c r="Q107" s="92"/>
      <c r="R107" s="92"/>
      <c r="S107" s="102"/>
      <c r="T107" s="85"/>
    </row>
    <row r="108" spans="1:21" s="90" customFormat="1" ht="12.75" customHeight="1" x14ac:dyDescent="0.2">
      <c r="A108" s="91"/>
      <c r="B108" s="94">
        <v>34</v>
      </c>
      <c r="D108" s="90" t="s">
        <v>118</v>
      </c>
      <c r="E108" s="92">
        <v>8</v>
      </c>
      <c r="F108" s="92">
        <v>63881.2571436</v>
      </c>
      <c r="G108" s="92"/>
      <c r="H108" s="92"/>
      <c r="I108" s="92"/>
      <c r="J108" s="92"/>
      <c r="K108" s="91"/>
      <c r="L108" s="92">
        <f t="shared" si="14"/>
        <v>65925.457372195204</v>
      </c>
      <c r="M108" s="91"/>
      <c r="N108" s="92">
        <f t="shared" si="13"/>
        <v>68035.072008105446</v>
      </c>
      <c r="O108" s="91"/>
      <c r="P108" s="92"/>
      <c r="Q108" s="92"/>
      <c r="R108" s="92"/>
      <c r="T108" s="85"/>
    </row>
    <row r="109" spans="1:21" s="90" customFormat="1" ht="12.75" customHeight="1" x14ac:dyDescent="0.2">
      <c r="A109" s="91"/>
      <c r="B109" s="94">
        <v>35</v>
      </c>
      <c r="D109" s="90" t="s">
        <v>119</v>
      </c>
      <c r="E109" s="92">
        <v>7</v>
      </c>
      <c r="F109" s="92">
        <v>62690.144400000012</v>
      </c>
      <c r="G109" s="92"/>
      <c r="H109" s="92"/>
      <c r="I109" s="92"/>
      <c r="J109" s="92"/>
      <c r="K109" s="91"/>
      <c r="L109" s="92">
        <f t="shared" si="14"/>
        <v>64696.229020800012</v>
      </c>
      <c r="M109" s="91"/>
      <c r="N109" s="92">
        <f t="shared" si="13"/>
        <v>66766.508349465614</v>
      </c>
      <c r="O109" s="91"/>
      <c r="P109" s="92"/>
      <c r="Q109" s="92"/>
      <c r="R109" s="92"/>
      <c r="S109" s="102"/>
      <c r="T109" s="85"/>
    </row>
    <row r="110" spans="1:21" s="90" customFormat="1" ht="12.75" customHeight="1" x14ac:dyDescent="0.2">
      <c r="A110" s="91"/>
      <c r="B110" s="94">
        <v>36</v>
      </c>
      <c r="D110" s="90" t="s">
        <v>120</v>
      </c>
      <c r="E110" s="92">
        <v>5</v>
      </c>
      <c r="F110" s="92">
        <v>60278.985000000001</v>
      </c>
      <c r="G110" s="92"/>
      <c r="H110" s="92"/>
      <c r="I110" s="92"/>
      <c r="J110" s="92"/>
      <c r="K110" s="92"/>
      <c r="L110" s="92">
        <f t="shared" si="14"/>
        <v>62207.912520000005</v>
      </c>
      <c r="M110" s="92"/>
      <c r="N110" s="92">
        <f t="shared" si="13"/>
        <v>64198.565720640006</v>
      </c>
      <c r="O110" s="92"/>
      <c r="P110" s="92"/>
      <c r="Q110" s="92"/>
      <c r="R110" s="92"/>
      <c r="T110" s="85"/>
    </row>
    <row r="111" spans="1:21" s="90" customFormat="1" ht="12.75" customHeight="1" x14ac:dyDescent="0.2">
      <c r="A111" s="91"/>
      <c r="B111" s="94">
        <v>37</v>
      </c>
      <c r="D111" s="90" t="s">
        <v>121</v>
      </c>
      <c r="E111" s="92">
        <v>64</v>
      </c>
      <c r="F111" s="92">
        <v>60278.985000000001</v>
      </c>
      <c r="G111" s="92"/>
      <c r="H111" s="92"/>
      <c r="I111" s="92"/>
      <c r="J111" s="92"/>
      <c r="K111" s="91"/>
      <c r="L111" s="92">
        <f t="shared" si="14"/>
        <v>62207.912520000005</v>
      </c>
      <c r="M111" s="91"/>
      <c r="N111" s="92">
        <f t="shared" si="13"/>
        <v>64198.565720640006</v>
      </c>
      <c r="O111" s="91"/>
      <c r="P111" s="92"/>
      <c r="Q111" s="92"/>
      <c r="R111" s="92"/>
      <c r="S111" s="102"/>
      <c r="T111" s="85"/>
    </row>
    <row r="112" spans="1:21" s="90" customFormat="1" ht="12.75" customHeight="1" x14ac:dyDescent="0.2">
      <c r="A112" s="91"/>
      <c r="B112" s="94">
        <v>38</v>
      </c>
      <c r="D112" s="90" t="s">
        <v>122</v>
      </c>
      <c r="E112" s="92">
        <v>9</v>
      </c>
      <c r="F112" s="92">
        <v>60278.985000000001</v>
      </c>
      <c r="G112" s="92"/>
      <c r="H112" s="92"/>
      <c r="I112" s="92"/>
      <c r="J112" s="92"/>
      <c r="K112" s="91"/>
      <c r="L112" s="92">
        <f t="shared" si="14"/>
        <v>62207.912520000005</v>
      </c>
      <c r="M112" s="91"/>
      <c r="N112" s="92">
        <f t="shared" si="13"/>
        <v>64198.565720640006</v>
      </c>
      <c r="O112" s="91"/>
      <c r="P112" s="92"/>
      <c r="Q112" s="92"/>
      <c r="R112" s="92"/>
      <c r="S112" s="102"/>
      <c r="T112" s="85"/>
    </row>
    <row r="113" spans="1:22" s="90" customFormat="1" ht="12.75" customHeight="1" x14ac:dyDescent="0.2">
      <c r="A113" s="91"/>
      <c r="B113" s="94">
        <v>39</v>
      </c>
      <c r="D113" s="90" t="s">
        <v>123</v>
      </c>
      <c r="E113" s="92">
        <v>11</v>
      </c>
      <c r="F113" s="92">
        <v>57960.5625</v>
      </c>
      <c r="G113" s="92"/>
      <c r="H113" s="92"/>
      <c r="I113" s="92"/>
      <c r="J113" s="92"/>
      <c r="K113" s="92"/>
      <c r="L113" s="92">
        <f t="shared" si="14"/>
        <v>59815.300500000005</v>
      </c>
      <c r="M113" s="92"/>
      <c r="N113" s="92">
        <f t="shared" si="13"/>
        <v>61729.39011600001</v>
      </c>
      <c r="O113" s="92"/>
      <c r="P113" s="92"/>
      <c r="Q113" s="92"/>
      <c r="R113" s="92"/>
      <c r="T113" s="85"/>
    </row>
    <row r="114" spans="1:22" s="90" customFormat="1" ht="12.75" customHeight="1" x14ac:dyDescent="0.2">
      <c r="A114" s="91"/>
      <c r="B114" s="94">
        <v>40</v>
      </c>
      <c r="D114" s="90" t="s">
        <v>124</v>
      </c>
      <c r="E114" s="92">
        <v>28</v>
      </c>
      <c r="F114" s="92">
        <v>55731.442200000012</v>
      </c>
      <c r="G114" s="92"/>
      <c r="H114" s="92"/>
      <c r="I114" s="92"/>
      <c r="J114" s="92"/>
      <c r="K114" s="92"/>
      <c r="L114" s="92">
        <f t="shared" si="14"/>
        <v>57514.848350400018</v>
      </c>
      <c r="M114" s="92"/>
      <c r="N114" s="92">
        <f t="shared" si="13"/>
        <v>59355.323497612822</v>
      </c>
      <c r="O114" s="92"/>
      <c r="P114" s="92"/>
      <c r="Q114" s="92"/>
      <c r="R114" s="92"/>
      <c r="T114" s="85"/>
    </row>
    <row r="115" spans="1:22" s="90" customFormat="1" ht="12.75" customHeight="1" x14ac:dyDescent="0.2">
      <c r="A115" s="91"/>
      <c r="B115" s="94">
        <v>41</v>
      </c>
      <c r="D115" s="90" t="s">
        <v>129</v>
      </c>
      <c r="E115" s="92">
        <v>9</v>
      </c>
      <c r="F115" s="92">
        <v>55731.442200000012</v>
      </c>
      <c r="G115" s="92"/>
      <c r="H115" s="92"/>
      <c r="I115" s="92"/>
      <c r="J115" s="92"/>
      <c r="K115" s="92"/>
      <c r="L115" s="92">
        <f t="shared" si="14"/>
        <v>57514.848350400018</v>
      </c>
      <c r="M115" s="92"/>
      <c r="N115" s="92">
        <f t="shared" si="13"/>
        <v>59355.323497612822</v>
      </c>
      <c r="O115" s="92"/>
      <c r="P115" s="92"/>
      <c r="Q115" s="92"/>
      <c r="R115" s="92"/>
      <c r="T115" s="85"/>
    </row>
    <row r="116" spans="1:22" s="90" customFormat="1" ht="12.75" customHeight="1" x14ac:dyDescent="0.2">
      <c r="A116" s="91"/>
      <c r="B116" s="94">
        <v>42</v>
      </c>
      <c r="D116" s="90" t="s">
        <v>130</v>
      </c>
      <c r="E116" s="92">
        <v>11</v>
      </c>
      <c r="F116" s="92">
        <v>51526.224500000011</v>
      </c>
      <c r="G116" s="92"/>
      <c r="H116" s="92"/>
      <c r="I116" s="92"/>
      <c r="J116" s="92"/>
      <c r="K116" s="92"/>
      <c r="L116" s="92">
        <f t="shared" si="14"/>
        <v>53175.063684000015</v>
      </c>
      <c r="M116" s="92"/>
      <c r="N116" s="92">
        <f t="shared" si="13"/>
        <v>54876.665721888014</v>
      </c>
      <c r="O116" s="92"/>
      <c r="P116" s="92"/>
      <c r="Q116" s="92"/>
      <c r="R116" s="92"/>
      <c r="T116" s="85"/>
    </row>
    <row r="117" spans="1:22" s="90" customFormat="1" ht="12.75" customHeight="1" x14ac:dyDescent="0.2">
      <c r="A117" s="91"/>
      <c r="B117" s="94">
        <v>43</v>
      </c>
      <c r="D117" s="90" t="s">
        <v>125</v>
      </c>
      <c r="E117" s="92">
        <v>55</v>
      </c>
      <c r="F117" s="92">
        <v>49544.402600000001</v>
      </c>
      <c r="G117" s="92"/>
      <c r="H117" s="92"/>
      <c r="I117" s="92"/>
      <c r="J117" s="92"/>
      <c r="K117" s="92"/>
      <c r="L117" s="92">
        <f t="shared" si="14"/>
        <v>51129.823483200002</v>
      </c>
      <c r="M117" s="92"/>
      <c r="N117" s="92">
        <f t="shared" si="13"/>
        <v>52765.977834662401</v>
      </c>
      <c r="O117" s="92"/>
      <c r="P117" s="92"/>
      <c r="Q117" s="92"/>
      <c r="R117" s="92"/>
      <c r="T117" s="85"/>
    </row>
    <row r="118" spans="1:22" s="90" customFormat="1" ht="12.75" customHeight="1" x14ac:dyDescent="0.2">
      <c r="A118" s="91"/>
      <c r="B118" s="94">
        <v>44</v>
      </c>
      <c r="D118" s="90" t="s">
        <v>131</v>
      </c>
      <c r="E118" s="92">
        <v>14</v>
      </c>
      <c r="F118" s="92">
        <v>49544.402600000001</v>
      </c>
      <c r="G118" s="92"/>
      <c r="H118" s="92"/>
      <c r="I118" s="92"/>
      <c r="J118" s="92"/>
      <c r="K118" s="92"/>
      <c r="L118" s="92">
        <f t="shared" si="14"/>
        <v>51129.823483200002</v>
      </c>
      <c r="M118" s="92"/>
      <c r="N118" s="92">
        <f t="shared" si="13"/>
        <v>52765.977834662401</v>
      </c>
      <c r="O118" s="92"/>
      <c r="P118" s="92"/>
      <c r="Q118" s="92"/>
      <c r="R118" s="92"/>
      <c r="T118" s="85"/>
    </row>
    <row r="119" spans="1:22" s="90" customFormat="1" ht="12.75" customHeight="1" x14ac:dyDescent="0.2">
      <c r="A119" s="91"/>
      <c r="B119" s="94">
        <v>45</v>
      </c>
      <c r="D119" s="90" t="s">
        <v>132</v>
      </c>
      <c r="E119" s="92">
        <v>25</v>
      </c>
      <c r="F119" s="92">
        <v>47639.289000000004</v>
      </c>
      <c r="G119" s="92"/>
      <c r="H119" s="92"/>
      <c r="I119" s="92"/>
      <c r="J119" s="92"/>
      <c r="K119" s="92"/>
      <c r="L119" s="92">
        <f t="shared" si="14"/>
        <v>49163.746248000003</v>
      </c>
      <c r="M119" s="92"/>
      <c r="N119" s="92">
        <f t="shared" si="13"/>
        <v>50736.986127936005</v>
      </c>
      <c r="O119" s="92"/>
      <c r="P119" s="92"/>
      <c r="Q119" s="92"/>
      <c r="R119" s="92"/>
      <c r="T119" s="85"/>
    </row>
    <row r="120" spans="1:22" s="90" customFormat="1" ht="12.75" customHeight="1" x14ac:dyDescent="0.2">
      <c r="A120" s="91"/>
      <c r="B120" s="94">
        <v>46</v>
      </c>
      <c r="D120" s="90" t="s">
        <v>133</v>
      </c>
      <c r="E120" s="92">
        <v>183</v>
      </c>
      <c r="F120" s="92">
        <v>44045.447900000006</v>
      </c>
      <c r="G120" s="92"/>
      <c r="H120" s="92"/>
      <c r="I120" s="92"/>
      <c r="J120" s="92"/>
      <c r="K120" s="92"/>
      <c r="L120" s="92">
        <f t="shared" si="14"/>
        <v>45454.902232800006</v>
      </c>
      <c r="M120" s="92"/>
      <c r="N120" s="92">
        <f t="shared" si="13"/>
        <v>46909.45910424961</v>
      </c>
      <c r="O120" s="92"/>
      <c r="P120" s="92"/>
      <c r="Q120" s="92"/>
      <c r="R120" s="92"/>
      <c r="T120" s="85"/>
    </row>
    <row r="121" spans="1:22" s="90" customFormat="1" ht="12.75" customHeight="1" x14ac:dyDescent="0.2">
      <c r="A121" s="91"/>
      <c r="B121" s="94">
        <v>47</v>
      </c>
      <c r="D121" s="90" t="s">
        <v>134</v>
      </c>
      <c r="E121" s="92">
        <v>7</v>
      </c>
      <c r="F121" s="92">
        <v>44045.447900000006</v>
      </c>
      <c r="G121" s="92"/>
      <c r="H121" s="92"/>
      <c r="I121" s="92"/>
      <c r="J121" s="92"/>
      <c r="K121" s="92"/>
      <c r="L121" s="92">
        <f t="shared" si="14"/>
        <v>45454.902232800006</v>
      </c>
      <c r="M121" s="92"/>
      <c r="N121" s="92">
        <f t="shared" si="13"/>
        <v>46909.45910424961</v>
      </c>
      <c r="O121" s="92"/>
      <c r="P121" s="92"/>
      <c r="Q121" s="92"/>
      <c r="R121" s="92"/>
      <c r="T121" s="85"/>
    </row>
    <row r="122" spans="1:22" s="90" customFormat="1" ht="12.75" customHeight="1" x14ac:dyDescent="0.2">
      <c r="A122" s="91"/>
      <c r="B122" s="94">
        <v>48</v>
      </c>
      <c r="D122" s="90" t="s">
        <v>135</v>
      </c>
      <c r="E122" s="92">
        <v>20</v>
      </c>
      <c r="F122" s="92">
        <v>42350.995900000002</v>
      </c>
      <c r="G122" s="92"/>
      <c r="H122" s="92"/>
      <c r="I122" s="92"/>
      <c r="J122" s="92"/>
      <c r="K122" s="92"/>
      <c r="L122" s="92">
        <f t="shared" si="14"/>
        <v>43706.227768800003</v>
      </c>
      <c r="M122" s="92"/>
      <c r="N122" s="92">
        <f t="shared" si="13"/>
        <v>45104.827057401606</v>
      </c>
      <c r="O122" s="92"/>
      <c r="P122" s="92"/>
      <c r="Q122" s="92"/>
      <c r="R122" s="92"/>
      <c r="T122" s="85"/>
    </row>
    <row r="123" spans="1:22" s="90" customFormat="1" ht="12.75" customHeight="1" x14ac:dyDescent="0.2">
      <c r="A123" s="91"/>
      <c r="B123" s="94">
        <v>49</v>
      </c>
      <c r="D123" s="90" t="s">
        <v>126</v>
      </c>
      <c r="E123" s="92">
        <v>45</v>
      </c>
      <c r="F123" s="92">
        <v>42350.995900000002</v>
      </c>
      <c r="G123" s="92"/>
      <c r="H123" s="92"/>
      <c r="I123" s="92"/>
      <c r="J123" s="92"/>
      <c r="K123" s="92"/>
      <c r="L123" s="92">
        <f t="shared" si="14"/>
        <v>43706.227768800003</v>
      </c>
      <c r="M123" s="92"/>
      <c r="N123" s="92">
        <f t="shared" si="13"/>
        <v>45104.827057401606</v>
      </c>
      <c r="O123" s="92"/>
      <c r="P123" s="92"/>
      <c r="Q123" s="92"/>
      <c r="R123" s="92"/>
      <c r="T123" s="85"/>
    </row>
    <row r="124" spans="1:22" s="90" customFormat="1" ht="12.75" customHeight="1" x14ac:dyDescent="0.2">
      <c r="A124" s="91"/>
      <c r="B124" s="94">
        <v>50</v>
      </c>
      <c r="D124" s="90" t="s">
        <v>127</v>
      </c>
      <c r="E124" s="92">
        <v>108</v>
      </c>
      <c r="F124" s="92">
        <v>40721.803200000002</v>
      </c>
      <c r="G124" s="92"/>
      <c r="H124" s="92"/>
      <c r="I124" s="92"/>
      <c r="J124" s="92"/>
      <c r="K124" s="92"/>
      <c r="L124" s="92">
        <f t="shared" si="14"/>
        <v>42024.900902400004</v>
      </c>
      <c r="M124" s="92"/>
      <c r="N124" s="92">
        <f t="shared" si="13"/>
        <v>43369.697731276807</v>
      </c>
      <c r="O124" s="92"/>
      <c r="P124" s="92"/>
      <c r="Q124" s="92"/>
      <c r="R124" s="92"/>
      <c r="T124" s="85"/>
    </row>
    <row r="125" spans="1:22" s="90" customFormat="1" ht="12.75" customHeight="1" x14ac:dyDescent="0.2">
      <c r="A125" s="91"/>
      <c r="B125" s="94">
        <v>51</v>
      </c>
      <c r="D125" s="90" t="s">
        <v>128</v>
      </c>
      <c r="E125" s="92">
        <v>85</v>
      </c>
      <c r="F125" s="92">
        <v>39155.58</v>
      </c>
      <c r="G125" s="92"/>
      <c r="H125" s="92"/>
      <c r="I125" s="92"/>
      <c r="J125" s="92"/>
      <c r="K125" s="92"/>
      <c r="L125" s="92">
        <f t="shared" si="14"/>
        <v>40408.558560000005</v>
      </c>
      <c r="M125" s="92"/>
      <c r="N125" s="92">
        <f t="shared" si="13"/>
        <v>41701.632433920007</v>
      </c>
      <c r="O125" s="92"/>
      <c r="P125" s="92"/>
      <c r="Q125" s="92"/>
      <c r="R125" s="92"/>
      <c r="T125" s="85"/>
      <c r="U125" s="91"/>
      <c r="V125" s="91"/>
    </row>
    <row r="126" spans="1:22" s="90" customFormat="1" ht="12.75" customHeight="1" x14ac:dyDescent="0.2">
      <c r="A126" s="91"/>
      <c r="B126" s="94"/>
      <c r="D126" s="104" t="s">
        <v>137</v>
      </c>
      <c r="E126" s="105">
        <f>SUM(E14:E125)</f>
        <v>3685</v>
      </c>
      <c r="F126" s="92"/>
      <c r="G126" s="105">
        <f>SUM(G14:G125)</f>
        <v>0</v>
      </c>
      <c r="H126" s="92"/>
      <c r="I126" s="105">
        <f>SUM(I14:I125)</f>
        <v>0</v>
      </c>
      <c r="J126" s="92"/>
      <c r="K126" s="105">
        <f>SUM(K14:K125)</f>
        <v>0</v>
      </c>
      <c r="L126" s="92"/>
      <c r="M126" s="105">
        <f>SUM(M14:M125)</f>
        <v>0</v>
      </c>
      <c r="N126" s="92"/>
      <c r="O126" s="105">
        <f>SUM(O14:O125)</f>
        <v>0</v>
      </c>
      <c r="P126" s="92"/>
      <c r="Q126" s="105">
        <f>SUM(Q14:Q125)</f>
        <v>0</v>
      </c>
      <c r="R126" s="106"/>
      <c r="S126" s="99"/>
      <c r="T126" s="85"/>
      <c r="U126" s="85"/>
      <c r="V126" s="85"/>
    </row>
    <row r="127" spans="1:22" s="90" customFormat="1" ht="12.75" customHeight="1" x14ac:dyDescent="0.2">
      <c r="A127" s="91"/>
      <c r="B127" s="94"/>
      <c r="D127" s="107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106"/>
      <c r="S127" s="99"/>
      <c r="T127" s="85"/>
      <c r="U127" s="85"/>
    </row>
    <row r="128" spans="1:22" s="90" customFormat="1" ht="12.75" customHeight="1" x14ac:dyDescent="0.2">
      <c r="A128" s="91"/>
      <c r="B128" s="94"/>
      <c r="D128" s="90" t="s">
        <v>18</v>
      </c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100"/>
      <c r="T128" s="85"/>
    </row>
    <row r="129" spans="1:20" s="90" customFormat="1" ht="12.75" customHeight="1" x14ac:dyDescent="0.2">
      <c r="A129" s="91"/>
      <c r="B129" s="94"/>
      <c r="D129" s="90" t="s">
        <v>138</v>
      </c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100"/>
      <c r="T129" s="85"/>
    </row>
    <row r="130" spans="1:20" s="90" customFormat="1" ht="12.75" customHeight="1" x14ac:dyDescent="0.2">
      <c r="A130" s="91"/>
      <c r="B130" s="94">
        <v>52</v>
      </c>
      <c r="D130" s="99" t="s">
        <v>139</v>
      </c>
      <c r="E130" s="92">
        <v>1551</v>
      </c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100"/>
      <c r="T130" s="85"/>
    </row>
    <row r="131" spans="1:20" s="90" customFormat="1" ht="12.75" customHeight="1" x14ac:dyDescent="0.2">
      <c r="A131" s="91"/>
      <c r="B131" s="94"/>
      <c r="C131" s="85"/>
      <c r="D131" s="99" t="s">
        <v>140</v>
      </c>
      <c r="E131" s="92"/>
      <c r="F131" s="92">
        <v>549670.09652881115</v>
      </c>
      <c r="G131" s="92"/>
      <c r="H131" s="92"/>
      <c r="I131" s="92"/>
      <c r="J131" s="92"/>
      <c r="K131" s="92"/>
      <c r="L131" s="92">
        <f t="shared" ref="L131:L142" si="15">F131*(1+$S$8)</f>
        <v>567259.5396177331</v>
      </c>
      <c r="M131" s="92"/>
      <c r="N131" s="92">
        <f t="shared" ref="N131:N143" si="16">L131*(1+$S$8)</f>
        <v>585411.84488550061</v>
      </c>
      <c r="O131" s="92"/>
      <c r="P131" s="92"/>
      <c r="Q131" s="92"/>
      <c r="R131" s="92"/>
      <c r="S131" s="100"/>
      <c r="T131" s="85"/>
    </row>
    <row r="132" spans="1:20" s="90" customFormat="1" ht="12.75" customHeight="1" x14ac:dyDescent="0.2">
      <c r="A132" s="91"/>
      <c r="B132" s="94"/>
      <c r="C132" s="85"/>
      <c r="D132" s="99" t="s">
        <v>141</v>
      </c>
      <c r="E132" s="92"/>
      <c r="F132" s="92">
        <v>380021.91673650988</v>
      </c>
      <c r="G132" s="92"/>
      <c r="H132" s="92"/>
      <c r="I132" s="92"/>
      <c r="J132" s="92"/>
      <c r="K132" s="92"/>
      <c r="L132" s="92">
        <f t="shared" si="15"/>
        <v>392182.61807207821</v>
      </c>
      <c r="M132" s="92"/>
      <c r="N132" s="92">
        <f t="shared" si="16"/>
        <v>404732.46185038472</v>
      </c>
      <c r="O132" s="92"/>
      <c r="P132" s="92"/>
      <c r="Q132" s="92"/>
      <c r="R132" s="92"/>
      <c r="S132" s="100"/>
      <c r="T132" s="85"/>
    </row>
    <row r="133" spans="1:20" s="90" customFormat="1" ht="12.75" customHeight="1" x14ac:dyDescent="0.2">
      <c r="A133" s="91"/>
      <c r="B133" s="94"/>
      <c r="D133" s="99" t="s">
        <v>142</v>
      </c>
      <c r="E133" s="92"/>
      <c r="F133" s="92">
        <v>348353.42367513408</v>
      </c>
      <c r="G133" s="92"/>
      <c r="H133" s="92"/>
      <c r="I133" s="92"/>
      <c r="J133" s="92"/>
      <c r="K133" s="92"/>
      <c r="L133" s="92">
        <f t="shared" si="15"/>
        <v>359500.73323273839</v>
      </c>
      <c r="M133" s="92"/>
      <c r="N133" s="92">
        <f t="shared" si="16"/>
        <v>371004.75669618603</v>
      </c>
      <c r="O133" s="92"/>
      <c r="P133" s="92"/>
      <c r="Q133" s="92"/>
      <c r="R133" s="92"/>
      <c r="S133" s="100"/>
      <c r="T133" s="85"/>
    </row>
    <row r="134" spans="1:20" s="90" customFormat="1" ht="12.75" customHeight="1" x14ac:dyDescent="0.2">
      <c r="A134" s="91"/>
      <c r="B134" s="94"/>
      <c r="D134" s="99" t="s">
        <v>143</v>
      </c>
      <c r="E134" s="92"/>
      <c r="F134" s="92">
        <v>329352.32783830864</v>
      </c>
      <c r="G134" s="92"/>
      <c r="H134" s="92"/>
      <c r="I134" s="92"/>
      <c r="J134" s="92"/>
      <c r="K134" s="92"/>
      <c r="L134" s="92">
        <f t="shared" si="15"/>
        <v>339891.60232913453</v>
      </c>
      <c r="M134" s="92"/>
      <c r="N134" s="92">
        <f t="shared" si="16"/>
        <v>350768.13360366685</v>
      </c>
      <c r="O134" s="92"/>
      <c r="P134" s="92"/>
      <c r="Q134" s="92"/>
      <c r="R134" s="92"/>
      <c r="S134" s="100"/>
      <c r="T134" s="85"/>
    </row>
    <row r="135" spans="1:20" s="90" customFormat="1" ht="12.75" customHeight="1" x14ac:dyDescent="0.2">
      <c r="A135" s="91"/>
      <c r="B135" s="94"/>
      <c r="C135" s="85"/>
      <c r="D135" s="99" t="s">
        <v>144</v>
      </c>
      <c r="E135" s="92"/>
      <c r="F135" s="92">
        <v>261093.29585118525</v>
      </c>
      <c r="G135" s="92"/>
      <c r="H135" s="92"/>
      <c r="I135" s="92"/>
      <c r="J135" s="92"/>
      <c r="K135" s="92"/>
      <c r="L135" s="92">
        <f t="shared" si="15"/>
        <v>269448.28131842316</v>
      </c>
      <c r="M135" s="92"/>
      <c r="N135" s="92">
        <f t="shared" si="16"/>
        <v>278070.62632061273</v>
      </c>
      <c r="O135" s="92"/>
      <c r="P135" s="92"/>
      <c r="Q135" s="92"/>
      <c r="R135" s="92"/>
      <c r="S135" s="100"/>
      <c r="T135" s="85"/>
    </row>
    <row r="136" spans="1:20" s="90" customFormat="1" ht="12.75" customHeight="1" x14ac:dyDescent="0.2">
      <c r="A136" s="91"/>
      <c r="B136" s="94"/>
      <c r="C136" s="85"/>
      <c r="D136" s="99" t="s">
        <v>145</v>
      </c>
      <c r="E136" s="92"/>
      <c r="F136" s="92">
        <v>261093.29585118525</v>
      </c>
      <c r="G136" s="91"/>
      <c r="H136" s="92"/>
      <c r="I136" s="92"/>
      <c r="J136" s="92"/>
      <c r="K136" s="92"/>
      <c r="L136" s="92">
        <f t="shared" si="15"/>
        <v>269448.28131842316</v>
      </c>
      <c r="M136" s="92"/>
      <c r="N136" s="92">
        <f t="shared" si="16"/>
        <v>278070.62632061273</v>
      </c>
      <c r="O136" s="92"/>
      <c r="P136" s="92"/>
      <c r="Q136" s="92"/>
      <c r="R136" s="92"/>
      <c r="S136" s="100"/>
      <c r="T136" s="85"/>
    </row>
    <row r="137" spans="1:20" s="90" customFormat="1" ht="12.75" customHeight="1" x14ac:dyDescent="0.2">
      <c r="A137" s="91"/>
      <c r="B137" s="94"/>
      <c r="C137" s="85"/>
      <c r="D137" s="99" t="s">
        <v>146</v>
      </c>
      <c r="E137" s="92"/>
      <c r="F137" s="92">
        <v>230454.63327451653</v>
      </c>
      <c r="G137" s="92"/>
      <c r="H137" s="92"/>
      <c r="I137" s="92"/>
      <c r="J137" s="92"/>
      <c r="K137" s="92"/>
      <c r="L137" s="92">
        <f t="shared" si="15"/>
        <v>237829.18153930106</v>
      </c>
      <c r="M137" s="92"/>
      <c r="N137" s="92">
        <f t="shared" si="16"/>
        <v>245439.7153485587</v>
      </c>
      <c r="O137" s="92"/>
      <c r="P137" s="92"/>
      <c r="Q137" s="92"/>
      <c r="R137" s="92"/>
      <c r="S137" s="100"/>
      <c r="T137" s="85"/>
    </row>
    <row r="138" spans="1:20" s="90" customFormat="1" ht="12.75" customHeight="1" x14ac:dyDescent="0.2">
      <c r="A138" s="91"/>
      <c r="B138" s="94"/>
      <c r="C138" s="85"/>
      <c r="D138" s="99" t="s">
        <v>147</v>
      </c>
      <c r="E138" s="92"/>
      <c r="F138" s="92">
        <v>230247.67511209744</v>
      </c>
      <c r="G138" s="92"/>
      <c r="H138" s="92"/>
      <c r="I138" s="92"/>
      <c r="J138" s="92"/>
      <c r="K138" s="92"/>
      <c r="L138" s="92">
        <f t="shared" si="15"/>
        <v>237615.60071568456</v>
      </c>
      <c r="M138" s="92"/>
      <c r="N138" s="92">
        <f t="shared" si="16"/>
        <v>245219.29993858648</v>
      </c>
      <c r="O138" s="92"/>
      <c r="P138" s="92"/>
      <c r="Q138" s="92"/>
      <c r="R138" s="92"/>
      <c r="S138" s="100"/>
      <c r="T138" s="85"/>
    </row>
    <row r="139" spans="1:20" s="90" customFormat="1" ht="12.75" customHeight="1" x14ac:dyDescent="0.2">
      <c r="A139" s="91"/>
      <c r="B139" s="94"/>
      <c r="D139" s="99" t="s">
        <v>148</v>
      </c>
      <c r="E139" s="92"/>
      <c r="F139" s="92">
        <v>223993.0161196469</v>
      </c>
      <c r="G139" s="92"/>
      <c r="H139" s="92"/>
      <c r="I139" s="92"/>
      <c r="J139" s="92"/>
      <c r="K139" s="92"/>
      <c r="L139" s="92">
        <f t="shared" si="15"/>
        <v>231160.79263547561</v>
      </c>
      <c r="M139" s="92"/>
      <c r="N139" s="92">
        <f t="shared" si="16"/>
        <v>238557.93799981082</v>
      </c>
      <c r="O139" s="92"/>
      <c r="P139" s="92"/>
      <c r="Q139" s="92"/>
      <c r="R139" s="92"/>
      <c r="S139" s="100"/>
      <c r="T139" s="85"/>
    </row>
    <row r="140" spans="1:20" s="90" customFormat="1" ht="12.75" customHeight="1" x14ac:dyDescent="0.2">
      <c r="A140" s="91"/>
      <c r="B140" s="94"/>
      <c r="C140" s="85"/>
      <c r="D140" s="99" t="s">
        <v>149</v>
      </c>
      <c r="E140" s="92"/>
      <c r="F140" s="92">
        <v>217751.88713386285</v>
      </c>
      <c r="G140" s="92"/>
      <c r="H140" s="92"/>
      <c r="I140" s="92"/>
      <c r="J140" s="92"/>
      <c r="K140" s="92"/>
      <c r="L140" s="92">
        <f t="shared" si="15"/>
        <v>224719.94752214648</v>
      </c>
      <c r="M140" s="92"/>
      <c r="N140" s="92">
        <f t="shared" si="16"/>
        <v>231910.98584285518</v>
      </c>
      <c r="O140" s="92"/>
      <c r="P140" s="92"/>
      <c r="Q140" s="92"/>
      <c r="R140" s="92"/>
      <c r="S140" s="100"/>
      <c r="T140" s="85"/>
    </row>
    <row r="141" spans="1:20" s="90" customFormat="1" ht="12.75" customHeight="1" x14ac:dyDescent="0.2">
      <c r="A141" s="91"/>
      <c r="B141" s="94"/>
      <c r="C141" s="85"/>
      <c r="D141" s="99" t="s">
        <v>150</v>
      </c>
      <c r="E141" s="92"/>
      <c r="F141" s="92">
        <v>211481.40873667551</v>
      </c>
      <c r="G141" s="92"/>
      <c r="H141" s="92"/>
      <c r="I141" s="92"/>
      <c r="J141" s="92"/>
      <c r="K141" s="92"/>
      <c r="L141" s="92">
        <f t="shared" si="15"/>
        <v>218248.81381624914</v>
      </c>
      <c r="M141" s="92"/>
      <c r="N141" s="92">
        <f t="shared" si="16"/>
        <v>225232.7758583691</v>
      </c>
      <c r="O141" s="92"/>
      <c r="P141" s="92"/>
      <c r="Q141" s="92"/>
      <c r="R141" s="92"/>
      <c r="S141" s="100"/>
      <c r="T141" s="85"/>
    </row>
    <row r="142" spans="1:20" s="90" customFormat="1" ht="12.75" customHeight="1" x14ac:dyDescent="0.2">
      <c r="A142" s="91"/>
      <c r="B142" s="94"/>
      <c r="C142" s="85"/>
      <c r="D142" s="99" t="s">
        <v>151</v>
      </c>
      <c r="E142" s="92"/>
      <c r="F142" s="92">
        <v>205596.91665794959</v>
      </c>
      <c r="G142" s="92"/>
      <c r="H142" s="92"/>
      <c r="I142" s="92"/>
      <c r="J142" s="92"/>
      <c r="K142" s="92"/>
      <c r="L142" s="92">
        <f t="shared" si="15"/>
        <v>212176.01799100399</v>
      </c>
      <c r="M142" s="92"/>
      <c r="N142" s="92">
        <f t="shared" si="16"/>
        <v>218965.65056671613</v>
      </c>
      <c r="O142" s="92"/>
      <c r="P142" s="92"/>
      <c r="Q142" s="92"/>
      <c r="R142" s="92"/>
      <c r="S142" s="100"/>
      <c r="T142" s="85"/>
    </row>
    <row r="143" spans="1:20" s="90" customFormat="1" ht="12.75" customHeight="1" x14ac:dyDescent="0.2">
      <c r="A143" s="91"/>
      <c r="B143" s="94">
        <v>53</v>
      </c>
      <c r="C143" s="85"/>
      <c r="D143" s="90" t="s">
        <v>152</v>
      </c>
      <c r="E143" s="92">
        <v>30</v>
      </c>
      <c r="F143" s="92">
        <v>544698.08065566421</v>
      </c>
      <c r="G143" s="92"/>
      <c r="H143" s="92"/>
      <c r="I143" s="92"/>
      <c r="J143" s="92"/>
      <c r="K143" s="92"/>
      <c r="L143" s="92">
        <f>F143*(1+$S$8)</f>
        <v>562128.41923664545</v>
      </c>
      <c r="M143" s="92"/>
      <c r="N143" s="92">
        <f t="shared" si="16"/>
        <v>580116.52865221817</v>
      </c>
      <c r="O143" s="92"/>
      <c r="P143" s="92"/>
      <c r="Q143" s="92"/>
      <c r="R143" s="92"/>
      <c r="S143" s="100"/>
      <c r="T143" s="85"/>
    </row>
    <row r="144" spans="1:20" s="90" customFormat="1" ht="12.75" customHeight="1" x14ac:dyDescent="0.2">
      <c r="A144" s="91"/>
      <c r="B144" s="94">
        <v>54</v>
      </c>
      <c r="C144" s="85"/>
      <c r="D144" s="90" t="s">
        <v>153</v>
      </c>
      <c r="E144" s="92">
        <v>297</v>
      </c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100"/>
      <c r="T144" s="85"/>
    </row>
    <row r="145" spans="1:20" s="90" customFormat="1" ht="12.75" customHeight="1" x14ac:dyDescent="0.2">
      <c r="A145" s="91"/>
      <c r="B145" s="94"/>
      <c r="C145" s="85"/>
      <c r="D145" s="90" t="s">
        <v>154</v>
      </c>
      <c r="E145" s="92"/>
      <c r="F145" s="92">
        <v>169913.99523024593</v>
      </c>
      <c r="G145" s="92"/>
      <c r="H145" s="92"/>
      <c r="I145" s="92"/>
      <c r="J145" s="92"/>
      <c r="K145" s="92"/>
      <c r="L145" s="92">
        <f>F145*(1+$S$8)</f>
        <v>175351.24307761379</v>
      </c>
      <c r="M145" s="92"/>
      <c r="N145" s="92">
        <f t="shared" ref="N145:N150" si="17">L145*(1+$S$8)</f>
        <v>180962.48285609743</v>
      </c>
      <c r="O145" s="92"/>
      <c r="P145" s="92"/>
      <c r="Q145" s="92"/>
      <c r="R145" s="92"/>
      <c r="S145" s="100"/>
      <c r="T145" s="85"/>
    </row>
    <row r="146" spans="1:20" s="90" customFormat="1" ht="12.75" customHeight="1" x14ac:dyDescent="0.2">
      <c r="A146" s="91"/>
      <c r="B146" s="94"/>
      <c r="C146" s="85"/>
      <c r="D146" s="90" t="s">
        <v>155</v>
      </c>
      <c r="E146" s="92"/>
      <c r="F146" s="92">
        <v>166581.61914446557</v>
      </c>
      <c r="G146" s="92"/>
      <c r="H146" s="92"/>
      <c r="I146" s="92"/>
      <c r="J146" s="92"/>
      <c r="K146" s="92"/>
      <c r="L146" s="92">
        <f t="shared" ref="L146:L150" si="18">F146*(1+$S$8)</f>
        <v>171912.23095708847</v>
      </c>
      <c r="M146" s="92"/>
      <c r="N146" s="92">
        <f t="shared" si="17"/>
        <v>177413.4223477153</v>
      </c>
      <c r="O146" s="92"/>
      <c r="P146" s="92"/>
      <c r="Q146" s="92"/>
      <c r="R146" s="92"/>
      <c r="S146" s="100"/>
      <c r="T146" s="85"/>
    </row>
    <row r="147" spans="1:20" s="90" customFormat="1" ht="12.75" customHeight="1" x14ac:dyDescent="0.2">
      <c r="A147" s="91"/>
      <c r="B147" s="94"/>
      <c r="C147" s="85"/>
      <c r="D147" s="90" t="s">
        <v>156</v>
      </c>
      <c r="E147" s="92"/>
      <c r="F147" s="92">
        <v>145290.00555488866</v>
      </c>
      <c r="G147" s="92"/>
      <c r="H147" s="92"/>
      <c r="I147" s="92"/>
      <c r="J147" s="92"/>
      <c r="K147" s="92"/>
      <c r="L147" s="92">
        <f t="shared" si="18"/>
        <v>149939.2857326451</v>
      </c>
      <c r="M147" s="92"/>
      <c r="N147" s="92">
        <f t="shared" si="17"/>
        <v>154737.34287608977</v>
      </c>
      <c r="O147" s="92"/>
      <c r="P147" s="92"/>
      <c r="Q147" s="92"/>
      <c r="R147" s="92"/>
      <c r="S147" s="100"/>
      <c r="T147" s="85"/>
    </row>
    <row r="148" spans="1:20" s="90" customFormat="1" ht="12.75" customHeight="1" x14ac:dyDescent="0.2">
      <c r="A148" s="91"/>
      <c r="B148" s="94"/>
      <c r="C148" s="85"/>
      <c r="D148" s="90" t="s">
        <v>157</v>
      </c>
      <c r="E148" s="92"/>
      <c r="F148" s="92">
        <v>137799.1951826548</v>
      </c>
      <c r="G148" s="92"/>
      <c r="H148" s="92"/>
      <c r="I148" s="92"/>
      <c r="J148" s="92"/>
      <c r="K148" s="92"/>
      <c r="L148" s="92">
        <f t="shared" si="18"/>
        <v>142208.76942849977</v>
      </c>
      <c r="M148" s="92"/>
      <c r="N148" s="92">
        <f t="shared" si="17"/>
        <v>146759.45005021177</v>
      </c>
      <c r="O148" s="92"/>
      <c r="P148" s="92"/>
      <c r="Q148" s="92"/>
      <c r="R148" s="92"/>
      <c r="S148" s="100"/>
      <c r="T148" s="85"/>
    </row>
    <row r="149" spans="1:20" s="90" customFormat="1" ht="12.75" customHeight="1" x14ac:dyDescent="0.2">
      <c r="A149" s="91"/>
      <c r="B149" s="94"/>
      <c r="C149" s="85"/>
      <c r="D149" s="90" t="s">
        <v>158</v>
      </c>
      <c r="E149" s="92"/>
      <c r="F149" s="92">
        <v>109526.613064402</v>
      </c>
      <c r="G149" s="92"/>
      <c r="H149" s="92"/>
      <c r="I149" s="92"/>
      <c r="J149" s="92"/>
      <c r="K149" s="92"/>
      <c r="L149" s="92">
        <f t="shared" si="18"/>
        <v>113031.46468246287</v>
      </c>
      <c r="M149" s="92"/>
      <c r="N149" s="92">
        <f t="shared" si="17"/>
        <v>116648.47155230169</v>
      </c>
      <c r="O149" s="92"/>
      <c r="P149" s="92"/>
      <c r="Q149" s="92"/>
      <c r="R149" s="92"/>
      <c r="S149" s="100"/>
      <c r="T149" s="85"/>
    </row>
    <row r="150" spans="1:20" s="90" customFormat="1" ht="12.75" customHeight="1" x14ac:dyDescent="0.2">
      <c r="A150" s="91"/>
      <c r="B150" s="94"/>
      <c r="C150" s="85"/>
      <c r="D150" s="90" t="s">
        <v>159</v>
      </c>
      <c r="E150" s="92"/>
      <c r="F150" s="92">
        <v>103910.27512981252</v>
      </c>
      <c r="G150" s="92"/>
      <c r="H150" s="92"/>
      <c r="I150" s="92"/>
      <c r="J150" s="92"/>
      <c r="K150" s="92"/>
      <c r="L150" s="92">
        <f t="shared" si="18"/>
        <v>107235.40393396653</v>
      </c>
      <c r="M150" s="92"/>
      <c r="N150" s="92">
        <f t="shared" si="17"/>
        <v>110666.93685985346</v>
      </c>
      <c r="O150" s="92"/>
      <c r="P150" s="92"/>
      <c r="Q150" s="92"/>
      <c r="R150" s="92"/>
      <c r="S150" s="100"/>
      <c r="T150" s="85"/>
    </row>
    <row r="151" spans="1:20" s="90" customFormat="1" ht="12.75" customHeight="1" x14ac:dyDescent="0.2">
      <c r="A151" s="91"/>
      <c r="B151" s="94">
        <v>55</v>
      </c>
      <c r="C151" s="85"/>
      <c r="D151" s="90" t="s">
        <v>160</v>
      </c>
      <c r="E151" s="92">
        <v>24</v>
      </c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100"/>
      <c r="T151" s="85"/>
    </row>
    <row r="152" spans="1:20" s="90" customFormat="1" ht="12.75" customHeight="1" x14ac:dyDescent="0.2">
      <c r="A152" s="91"/>
      <c r="B152" s="94"/>
      <c r="C152" s="85"/>
      <c r="D152" s="90" t="s">
        <v>161</v>
      </c>
      <c r="E152" s="92"/>
      <c r="F152" s="92">
        <v>150716.83547668142</v>
      </c>
      <c r="G152" s="92"/>
      <c r="H152" s="92"/>
      <c r="I152" s="92"/>
      <c r="J152" s="92"/>
      <c r="K152" s="92"/>
      <c r="L152" s="92">
        <f>F152*(1+$S$8)</f>
        <v>155539.77421193523</v>
      </c>
      <c r="M152" s="92"/>
      <c r="N152" s="92">
        <f t="shared" ref="N152:N159" si="19">L152*(1+$S$8)</f>
        <v>160517.04698671718</v>
      </c>
      <c r="O152" s="92"/>
      <c r="P152" s="92"/>
      <c r="Q152" s="92"/>
      <c r="R152" s="92"/>
      <c r="S152" s="100"/>
      <c r="T152" s="85"/>
    </row>
    <row r="153" spans="1:20" s="90" customFormat="1" ht="12.75" customHeight="1" x14ac:dyDescent="0.2">
      <c r="A153" s="91"/>
      <c r="B153" s="94"/>
      <c r="C153" s="85"/>
      <c r="D153" s="90" t="s">
        <v>162</v>
      </c>
      <c r="E153" s="92"/>
      <c r="F153" s="92">
        <v>131353.6282192143</v>
      </c>
      <c r="G153" s="92"/>
      <c r="H153" s="92"/>
      <c r="I153" s="92"/>
      <c r="J153" s="92"/>
      <c r="K153" s="92"/>
      <c r="L153" s="92">
        <f>F153*(1+$S$8)</f>
        <v>135556.94432222916</v>
      </c>
      <c r="M153" s="92"/>
      <c r="N153" s="92">
        <f t="shared" si="19"/>
        <v>139894.7665405405</v>
      </c>
      <c r="O153" s="92"/>
      <c r="P153" s="92"/>
      <c r="Q153" s="92"/>
      <c r="R153" s="92"/>
      <c r="S153" s="100"/>
      <c r="T153" s="85"/>
    </row>
    <row r="154" spans="1:20" s="90" customFormat="1" ht="12.75" customHeight="1" x14ac:dyDescent="0.2">
      <c r="A154" s="91"/>
      <c r="B154" s="94"/>
      <c r="C154" s="85"/>
      <c r="D154" s="90" t="s">
        <v>163</v>
      </c>
      <c r="E154" s="92"/>
      <c r="F154" s="92">
        <v>131353.30694619816</v>
      </c>
      <c r="G154" s="92"/>
      <c r="H154" s="92"/>
      <c r="I154" s="92"/>
      <c r="J154" s="92"/>
      <c r="K154" s="92"/>
      <c r="L154" s="92">
        <f t="shared" ref="L154:L155" si="20">F154*(1+$S$8)</f>
        <v>135556.61276847651</v>
      </c>
      <c r="M154" s="92"/>
      <c r="N154" s="92">
        <f t="shared" si="19"/>
        <v>139894.42437706777</v>
      </c>
      <c r="O154" s="92"/>
      <c r="P154" s="92"/>
      <c r="Q154" s="92"/>
      <c r="R154" s="92"/>
      <c r="S154" s="100"/>
      <c r="T154" s="85"/>
    </row>
    <row r="155" spans="1:20" s="90" customFormat="1" ht="12.75" customHeight="1" x14ac:dyDescent="0.2">
      <c r="A155" s="91"/>
      <c r="B155" s="94"/>
      <c r="C155" s="85"/>
      <c r="D155" s="90" t="s">
        <v>164</v>
      </c>
      <c r="E155" s="92"/>
      <c r="F155" s="92">
        <v>118432.52036067964</v>
      </c>
      <c r="G155" s="92"/>
      <c r="H155" s="92"/>
      <c r="I155" s="92"/>
      <c r="J155" s="92"/>
      <c r="K155" s="92"/>
      <c r="L155" s="92">
        <f t="shared" si="20"/>
        <v>122222.3610122214</v>
      </c>
      <c r="M155" s="92"/>
      <c r="N155" s="92">
        <f t="shared" si="19"/>
        <v>126133.47656461249</v>
      </c>
      <c r="O155" s="92"/>
      <c r="P155" s="92"/>
      <c r="Q155" s="92"/>
      <c r="R155" s="92"/>
      <c r="S155" s="100"/>
      <c r="T155" s="85"/>
    </row>
    <row r="156" spans="1:20" s="90" customFormat="1" ht="12.75" customHeight="1" x14ac:dyDescent="0.2">
      <c r="A156" s="91"/>
      <c r="B156" s="101"/>
      <c r="C156" s="85"/>
      <c r="D156" s="99" t="s">
        <v>113</v>
      </c>
      <c r="E156" s="68"/>
      <c r="F156" s="92">
        <v>65197.475400000003</v>
      </c>
      <c r="G156" s="92"/>
      <c r="H156" s="92"/>
      <c r="I156" s="92"/>
      <c r="J156" s="92"/>
      <c r="K156" s="92"/>
      <c r="L156" s="92">
        <v>65197.475400000003</v>
      </c>
      <c r="M156" s="92"/>
      <c r="N156" s="92">
        <f t="shared" si="19"/>
        <v>67283.794612800004</v>
      </c>
      <c r="O156" s="92"/>
      <c r="P156" s="92"/>
      <c r="Q156" s="92"/>
      <c r="R156" s="92"/>
      <c r="S156" s="100"/>
      <c r="T156" s="85"/>
    </row>
    <row r="157" spans="1:20" s="90" customFormat="1" ht="12.75" customHeight="1" x14ac:dyDescent="0.2">
      <c r="A157" s="91"/>
      <c r="B157" s="101"/>
      <c r="C157" s="85"/>
      <c r="D157" s="99" t="s">
        <v>114</v>
      </c>
      <c r="E157" s="92"/>
      <c r="F157" s="92">
        <v>55731.442200000012</v>
      </c>
      <c r="G157" s="92"/>
      <c r="H157" s="92"/>
      <c r="I157" s="92"/>
      <c r="J157" s="92"/>
      <c r="K157" s="92"/>
      <c r="L157" s="92">
        <v>55731.442200000012</v>
      </c>
      <c r="M157" s="92"/>
      <c r="N157" s="92">
        <f t="shared" si="19"/>
        <v>57514.848350400018</v>
      </c>
      <c r="O157" s="92"/>
      <c r="P157" s="92"/>
      <c r="Q157" s="92"/>
      <c r="R157" s="92"/>
      <c r="S157" s="100"/>
      <c r="T157" s="85"/>
    </row>
    <row r="158" spans="1:20" s="90" customFormat="1" ht="12.75" customHeight="1" x14ac:dyDescent="0.2">
      <c r="A158" s="91"/>
      <c r="B158" s="101"/>
      <c r="C158" s="85"/>
      <c r="D158" s="99" t="s">
        <v>115</v>
      </c>
      <c r="E158" s="92"/>
      <c r="F158" s="92">
        <v>51526.224500000011</v>
      </c>
      <c r="G158" s="92"/>
      <c r="H158" s="92"/>
      <c r="I158" s="92"/>
      <c r="J158" s="92"/>
      <c r="K158" s="92"/>
      <c r="L158" s="92">
        <v>51526.224500000011</v>
      </c>
      <c r="M158" s="92"/>
      <c r="N158" s="92">
        <f t="shared" si="19"/>
        <v>53175.063684000015</v>
      </c>
      <c r="O158" s="92"/>
      <c r="P158" s="92"/>
      <c r="Q158" s="92"/>
      <c r="R158" s="92"/>
      <c r="S158" s="100"/>
      <c r="T158" s="85"/>
    </row>
    <row r="159" spans="1:20" s="90" customFormat="1" ht="12.75" customHeight="1" x14ac:dyDescent="0.2">
      <c r="A159" s="91"/>
      <c r="B159" s="101"/>
      <c r="C159" s="85"/>
      <c r="D159" s="69" t="s">
        <v>116</v>
      </c>
      <c r="E159" s="35"/>
      <c r="F159" s="35">
        <v>47639.289000000004</v>
      </c>
      <c r="G159" s="35"/>
      <c r="H159" s="92"/>
      <c r="I159" s="35"/>
      <c r="J159" s="92"/>
      <c r="K159" s="92"/>
      <c r="L159" s="92">
        <v>47639.289000000004</v>
      </c>
      <c r="M159" s="92"/>
      <c r="N159" s="92">
        <f t="shared" si="19"/>
        <v>49163.746248000003</v>
      </c>
      <c r="O159" s="92"/>
      <c r="P159" s="92"/>
      <c r="Q159" s="92"/>
      <c r="R159" s="92"/>
      <c r="S159" s="100"/>
      <c r="T159" s="85"/>
    </row>
    <row r="160" spans="1:20" s="90" customFormat="1" ht="12.75" customHeight="1" x14ac:dyDescent="0.2">
      <c r="A160" s="91"/>
      <c r="B160" s="94">
        <v>56</v>
      </c>
      <c r="C160" s="85"/>
      <c r="D160" s="90" t="s">
        <v>165</v>
      </c>
      <c r="E160" s="92">
        <v>427</v>
      </c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100"/>
      <c r="T160" s="85"/>
    </row>
    <row r="161" spans="1:22" s="90" customFormat="1" ht="12.75" customHeight="1" x14ac:dyDescent="0.2">
      <c r="A161" s="91"/>
      <c r="B161" s="94"/>
      <c r="C161" s="85"/>
      <c r="D161" s="90" t="s">
        <v>166</v>
      </c>
      <c r="E161" s="92"/>
      <c r="F161" s="92">
        <v>137799.2582271256</v>
      </c>
      <c r="G161" s="92"/>
      <c r="H161" s="92"/>
      <c r="I161" s="92"/>
      <c r="J161" s="92"/>
      <c r="K161" s="92"/>
      <c r="L161" s="92">
        <f>F161*(1+$S$8)</f>
        <v>142208.83449039361</v>
      </c>
      <c r="M161" s="92"/>
      <c r="N161" s="92">
        <f t="shared" ref="N161:N171" si="21">L161*(1+$S$8)</f>
        <v>146759.51719408622</v>
      </c>
      <c r="O161" s="92"/>
      <c r="P161" s="92"/>
      <c r="Q161" s="92"/>
      <c r="R161" s="92"/>
      <c r="S161" s="100"/>
      <c r="T161" s="85"/>
    </row>
    <row r="162" spans="1:22" s="90" customFormat="1" ht="12.75" customHeight="1" x14ac:dyDescent="0.2">
      <c r="A162" s="91"/>
      <c r="B162" s="94"/>
      <c r="D162" s="90" t="s">
        <v>167</v>
      </c>
      <c r="E162" s="92"/>
      <c r="F162" s="92">
        <v>118432.48038641107</v>
      </c>
      <c r="G162" s="92"/>
      <c r="H162" s="92"/>
      <c r="I162" s="92"/>
      <c r="J162" s="92"/>
      <c r="K162" s="92"/>
      <c r="L162" s="92">
        <f t="shared" ref="L162:L171" si="22">F162*(1+$S$8)</f>
        <v>122222.31975877623</v>
      </c>
      <c r="M162" s="92"/>
      <c r="N162" s="92">
        <f t="shared" si="21"/>
        <v>126133.43399105707</v>
      </c>
      <c r="O162" s="92"/>
      <c r="P162" s="92"/>
      <c r="Q162" s="92"/>
      <c r="R162" s="92"/>
      <c r="S162" s="100"/>
      <c r="T162" s="85"/>
    </row>
    <row r="163" spans="1:22" s="90" customFormat="1" ht="12.75" customHeight="1" x14ac:dyDescent="0.2">
      <c r="A163" s="91"/>
      <c r="B163" s="94"/>
      <c r="D163" s="90" t="s">
        <v>168</v>
      </c>
      <c r="E163" s="92"/>
      <c r="F163" s="92">
        <v>111714.40341281988</v>
      </c>
      <c r="G163" s="92"/>
      <c r="H163" s="92"/>
      <c r="I163" s="92"/>
      <c r="J163" s="92"/>
      <c r="K163" s="92"/>
      <c r="L163" s="92">
        <f t="shared" si="22"/>
        <v>115289.26432203013</v>
      </c>
      <c r="M163" s="92"/>
      <c r="N163" s="92">
        <f t="shared" si="21"/>
        <v>118978.52078033509</v>
      </c>
      <c r="O163" s="92"/>
      <c r="P163" s="92"/>
      <c r="Q163" s="92"/>
      <c r="R163" s="92"/>
      <c r="S163" s="100"/>
      <c r="T163" s="85"/>
    </row>
    <row r="164" spans="1:22" s="90" customFormat="1" ht="12.75" customHeight="1" x14ac:dyDescent="0.2">
      <c r="A164" s="91"/>
      <c r="B164" s="94"/>
      <c r="D164" s="90" t="s">
        <v>169</v>
      </c>
      <c r="E164" s="92"/>
      <c r="F164" s="92">
        <v>108894.93442090266</v>
      </c>
      <c r="G164" s="92"/>
      <c r="H164" s="92"/>
      <c r="I164" s="92"/>
      <c r="J164" s="92"/>
      <c r="K164" s="92"/>
      <c r="L164" s="92">
        <f t="shared" si="22"/>
        <v>112379.57232237155</v>
      </c>
      <c r="M164" s="92"/>
      <c r="N164" s="92">
        <f t="shared" si="21"/>
        <v>115975.71863668744</v>
      </c>
      <c r="O164" s="92"/>
      <c r="P164" s="92"/>
      <c r="Q164" s="92"/>
      <c r="R164" s="92"/>
      <c r="S164" s="100"/>
      <c r="T164" s="85"/>
    </row>
    <row r="165" spans="1:22" s="90" customFormat="1" ht="12.75" customHeight="1" x14ac:dyDescent="0.2">
      <c r="A165" s="91"/>
      <c r="B165" s="101"/>
      <c r="D165" s="99" t="s">
        <v>170</v>
      </c>
      <c r="E165" s="92"/>
      <c r="F165" s="92">
        <v>76272.093100000013</v>
      </c>
      <c r="G165" s="92"/>
      <c r="H165" s="92"/>
      <c r="I165" s="92"/>
      <c r="J165" s="92"/>
      <c r="K165" s="92"/>
      <c r="L165" s="92">
        <f t="shared" si="22"/>
        <v>78712.800079200009</v>
      </c>
      <c r="M165" s="92"/>
      <c r="N165" s="92">
        <f t="shared" si="21"/>
        <v>81231.609681734408</v>
      </c>
      <c r="O165" s="92"/>
      <c r="P165" s="92"/>
      <c r="Q165" s="92"/>
      <c r="R165" s="92"/>
      <c r="S165" s="100"/>
      <c r="T165" s="85"/>
    </row>
    <row r="166" spans="1:22" s="90" customFormat="1" ht="12.75" customHeight="1" x14ac:dyDescent="0.2">
      <c r="A166" s="91"/>
      <c r="B166" s="101"/>
      <c r="D166" s="99" t="s">
        <v>171</v>
      </c>
      <c r="E166" s="92"/>
      <c r="F166" s="92">
        <v>70517.825700000016</v>
      </c>
      <c r="G166" s="92"/>
      <c r="H166" s="92"/>
      <c r="I166" s="92"/>
      <c r="J166" s="92"/>
      <c r="K166" s="92"/>
      <c r="L166" s="92">
        <f t="shared" si="22"/>
        <v>72774.396122400023</v>
      </c>
      <c r="M166" s="92"/>
      <c r="N166" s="92">
        <f t="shared" si="21"/>
        <v>75103.176798316825</v>
      </c>
      <c r="O166" s="92"/>
      <c r="P166" s="92"/>
      <c r="Q166" s="92"/>
      <c r="R166" s="92"/>
      <c r="S166" s="100"/>
      <c r="T166" s="85"/>
    </row>
    <row r="167" spans="1:22" s="90" customFormat="1" ht="12.75" customHeight="1" x14ac:dyDescent="0.2">
      <c r="A167" s="91"/>
      <c r="B167" s="94"/>
      <c r="D167" s="90" t="s">
        <v>172</v>
      </c>
      <c r="E167" s="92"/>
      <c r="F167" s="92">
        <v>55600.519829643417</v>
      </c>
      <c r="G167" s="92"/>
      <c r="H167" s="92"/>
      <c r="I167" s="92"/>
      <c r="J167" s="92"/>
      <c r="K167" s="92"/>
      <c r="L167" s="92">
        <f t="shared" si="22"/>
        <v>57379.736464192007</v>
      </c>
      <c r="M167" s="92"/>
      <c r="N167" s="92">
        <f t="shared" si="21"/>
        <v>59215.888031046154</v>
      </c>
      <c r="O167" s="92"/>
      <c r="P167" s="92"/>
      <c r="Q167" s="92"/>
      <c r="R167" s="92"/>
      <c r="S167" s="100"/>
      <c r="T167" s="85"/>
    </row>
    <row r="168" spans="1:22" s="90" customFormat="1" ht="12.75" customHeight="1" x14ac:dyDescent="0.2">
      <c r="A168" s="91"/>
      <c r="B168" s="101"/>
      <c r="D168" s="99" t="s">
        <v>173</v>
      </c>
      <c r="E168" s="92"/>
      <c r="F168" s="92">
        <v>51526.224500000011</v>
      </c>
      <c r="G168" s="92"/>
      <c r="H168" s="92"/>
      <c r="I168" s="92"/>
      <c r="J168" s="92"/>
      <c r="K168" s="92"/>
      <c r="L168" s="92">
        <f t="shared" si="22"/>
        <v>53175.063684000015</v>
      </c>
      <c r="M168" s="92"/>
      <c r="N168" s="92">
        <f t="shared" si="21"/>
        <v>54876.665721888014</v>
      </c>
      <c r="O168" s="92"/>
      <c r="P168" s="92"/>
      <c r="Q168" s="92"/>
      <c r="R168" s="92"/>
      <c r="S168" s="100"/>
      <c r="T168" s="85"/>
    </row>
    <row r="169" spans="1:22" s="90" customFormat="1" ht="12.75" customHeight="1" x14ac:dyDescent="0.2">
      <c r="A169" s="91"/>
      <c r="B169" s="94">
        <v>57</v>
      </c>
      <c r="D169" s="90" t="s">
        <v>174</v>
      </c>
      <c r="E169" s="92">
        <v>160</v>
      </c>
      <c r="F169" s="92">
        <v>97064.815117328981</v>
      </c>
      <c r="G169" s="92"/>
      <c r="H169" s="92"/>
      <c r="I169" s="92"/>
      <c r="J169" s="92"/>
      <c r="K169" s="92"/>
      <c r="L169" s="92">
        <f t="shared" si="22"/>
        <v>100170.88920108351</v>
      </c>
      <c r="M169" s="92"/>
      <c r="N169" s="92">
        <f t="shared" si="21"/>
        <v>103376.35765551819</v>
      </c>
      <c r="O169" s="92"/>
      <c r="P169" s="92"/>
      <c r="Q169" s="92"/>
      <c r="R169" s="92"/>
      <c r="S169" s="100"/>
      <c r="T169" s="85"/>
    </row>
    <row r="170" spans="1:22" s="90" customFormat="1" ht="12.75" customHeight="1" x14ac:dyDescent="0.2">
      <c r="A170" s="91"/>
      <c r="B170" s="94">
        <v>58</v>
      </c>
      <c r="D170" s="90" t="s">
        <v>175</v>
      </c>
      <c r="E170" s="92">
        <v>17</v>
      </c>
      <c r="F170" s="92">
        <v>93412.53719607403</v>
      </c>
      <c r="G170" s="92"/>
      <c r="H170" s="92"/>
      <c r="I170" s="92"/>
      <c r="J170" s="92"/>
      <c r="K170" s="92"/>
      <c r="L170" s="92">
        <f t="shared" si="22"/>
        <v>96401.738386348399</v>
      </c>
      <c r="M170" s="92"/>
      <c r="N170" s="92">
        <f t="shared" si="21"/>
        <v>99486.594014711547</v>
      </c>
      <c r="O170" s="92"/>
      <c r="P170" s="92"/>
      <c r="Q170" s="92"/>
      <c r="R170" s="92"/>
      <c r="S170" s="100"/>
      <c r="T170" s="85"/>
    </row>
    <row r="171" spans="1:22" s="90" customFormat="1" ht="12.75" customHeight="1" x14ac:dyDescent="0.2">
      <c r="A171" s="91"/>
      <c r="B171" s="94">
        <v>59</v>
      </c>
      <c r="D171" s="90" t="s">
        <v>176</v>
      </c>
      <c r="E171" s="92">
        <v>9</v>
      </c>
      <c r="F171" s="92">
        <v>35562.651801820779</v>
      </c>
      <c r="G171" s="92"/>
      <c r="H171" s="92"/>
      <c r="I171" s="92"/>
      <c r="J171" s="92"/>
      <c r="K171" s="92"/>
      <c r="L171" s="92">
        <f t="shared" si="22"/>
        <v>36700.656659479042</v>
      </c>
      <c r="M171" s="92"/>
      <c r="N171" s="92">
        <f t="shared" si="21"/>
        <v>37875.077672582374</v>
      </c>
      <c r="O171" s="92"/>
      <c r="P171" s="92"/>
      <c r="Q171" s="92"/>
      <c r="R171" s="92"/>
      <c r="S171" s="100"/>
      <c r="T171" s="85"/>
      <c r="U171" s="91"/>
      <c r="V171" s="91"/>
    </row>
    <row r="172" spans="1:22" s="90" customFormat="1" ht="12.75" customHeight="1" x14ac:dyDescent="0.2">
      <c r="A172" s="91"/>
      <c r="B172" s="94"/>
      <c r="D172" s="104" t="s">
        <v>137</v>
      </c>
      <c r="E172" s="105">
        <f>SUM(E130:E171)</f>
        <v>2515</v>
      </c>
      <c r="F172" s="92"/>
      <c r="G172" s="105">
        <f>SUM(G130:G171)</f>
        <v>0</v>
      </c>
      <c r="H172" s="92"/>
      <c r="I172" s="105">
        <f>SUM(I130:I171)</f>
        <v>0</v>
      </c>
      <c r="J172" s="92"/>
      <c r="K172" s="105">
        <f>SUM(K130:K171)</f>
        <v>0</v>
      </c>
      <c r="L172" s="92"/>
      <c r="M172" s="105">
        <f>SUM(M130:M171)</f>
        <v>0</v>
      </c>
      <c r="N172" s="92"/>
      <c r="O172" s="105">
        <f>SUM(O130:O171)</f>
        <v>0</v>
      </c>
      <c r="P172" s="92"/>
      <c r="Q172" s="105">
        <f>SUM(Q130:Q171)</f>
        <v>0</v>
      </c>
      <c r="R172" s="92"/>
      <c r="S172" s="100"/>
      <c r="T172" s="85"/>
      <c r="U172" s="85"/>
      <c r="V172" s="85"/>
    </row>
    <row r="173" spans="1:22" s="90" customFormat="1" ht="12.75" customHeight="1" x14ac:dyDescent="0.2">
      <c r="A173" s="91"/>
      <c r="B173" s="94"/>
      <c r="D173" s="107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100"/>
      <c r="T173" s="85"/>
    </row>
    <row r="174" spans="1:22" s="90" customFormat="1" ht="12.75" customHeight="1" x14ac:dyDescent="0.2">
      <c r="A174" s="91"/>
      <c r="B174" s="94"/>
      <c r="D174" s="90" t="s">
        <v>177</v>
      </c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100"/>
      <c r="T174" s="85"/>
    </row>
    <row r="175" spans="1:22" s="90" customFormat="1" ht="12.75" customHeight="1" x14ac:dyDescent="0.2">
      <c r="A175" s="91"/>
      <c r="B175" s="94">
        <v>60</v>
      </c>
      <c r="D175" s="90" t="s">
        <v>178</v>
      </c>
      <c r="E175" s="92">
        <v>408</v>
      </c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9"/>
      <c r="T175" s="85"/>
    </row>
    <row r="176" spans="1:22" ht="12.75" customHeight="1" x14ac:dyDescent="0.2">
      <c r="A176" s="91"/>
      <c r="C176" s="90"/>
      <c r="D176" s="90" t="s">
        <v>179</v>
      </c>
      <c r="F176" s="92">
        <v>307409.20524695353</v>
      </c>
      <c r="H176" s="92"/>
      <c r="J176" s="92"/>
      <c r="L176" s="92">
        <f>F176*(1+$S$8)</f>
        <v>317246.29981485603</v>
      </c>
      <c r="N176" s="92">
        <f t="shared" ref="N176:N205" si="23">L176*(1+$S$8)</f>
        <v>327398.18140893144</v>
      </c>
      <c r="S176" s="100"/>
      <c r="T176" s="85"/>
    </row>
    <row r="177" spans="1:24" ht="12.75" customHeight="1" x14ac:dyDescent="0.2">
      <c r="A177" s="91"/>
      <c r="C177" s="90"/>
      <c r="D177" s="90" t="s">
        <v>180</v>
      </c>
      <c r="F177" s="92">
        <v>242860.74567017081</v>
      </c>
      <c r="H177" s="92"/>
      <c r="J177" s="92"/>
      <c r="L177" s="92">
        <f t="shared" ref="L177:L205" si="24">F177*(1+$S$8)</f>
        <v>250632.28953161629</v>
      </c>
      <c r="N177" s="92">
        <f t="shared" si="23"/>
        <v>258652.52279662801</v>
      </c>
      <c r="S177" s="100"/>
      <c r="T177" s="85"/>
    </row>
    <row r="178" spans="1:24" ht="12.75" customHeight="1" x14ac:dyDescent="0.2">
      <c r="A178" s="91"/>
      <c r="D178" s="90" t="s">
        <v>181</v>
      </c>
      <c r="F178" s="92">
        <v>232622.32973737383</v>
      </c>
      <c r="H178" s="92"/>
      <c r="J178" s="92"/>
      <c r="L178" s="92">
        <f t="shared" si="24"/>
        <v>240066.24428896981</v>
      </c>
      <c r="N178" s="92">
        <f t="shared" si="23"/>
        <v>247748.36410621685</v>
      </c>
      <c r="S178" s="100"/>
      <c r="T178" s="85"/>
    </row>
    <row r="179" spans="1:24" ht="12.75" customHeight="1" x14ac:dyDescent="0.2">
      <c r="A179" s="91"/>
      <c r="D179" s="90" t="s">
        <v>182</v>
      </c>
      <c r="F179" s="92">
        <v>216567.86027386624</v>
      </c>
      <c r="H179" s="92"/>
      <c r="J179" s="92"/>
      <c r="L179" s="92">
        <f t="shared" si="24"/>
        <v>223498.03180262996</v>
      </c>
      <c r="N179" s="92">
        <f t="shared" si="23"/>
        <v>230649.96882031413</v>
      </c>
      <c r="S179" s="100"/>
      <c r="T179" s="85"/>
    </row>
    <row r="180" spans="1:24" ht="12.75" customHeight="1" x14ac:dyDescent="0.2">
      <c r="A180" s="91"/>
      <c r="D180" s="90" t="s">
        <v>183</v>
      </c>
      <c r="F180" s="92">
        <v>212778.97432187683</v>
      </c>
      <c r="H180" s="92"/>
      <c r="J180" s="92"/>
      <c r="L180" s="92">
        <f t="shared" si="24"/>
        <v>219587.9015001769</v>
      </c>
      <c r="N180" s="92">
        <f t="shared" si="23"/>
        <v>226614.71434818258</v>
      </c>
      <c r="S180" s="100"/>
      <c r="T180" s="85"/>
    </row>
    <row r="181" spans="1:24" ht="12.75" customHeight="1" x14ac:dyDescent="0.2">
      <c r="A181" s="91"/>
      <c r="D181" s="90" t="s">
        <v>184</v>
      </c>
      <c r="F181" s="92">
        <v>212277.32083645719</v>
      </c>
      <c r="H181" s="92"/>
      <c r="J181" s="92"/>
      <c r="L181" s="92">
        <f t="shared" si="24"/>
        <v>219070.19510322381</v>
      </c>
      <c r="N181" s="92">
        <f t="shared" si="23"/>
        <v>226080.44134652699</v>
      </c>
      <c r="S181" s="100"/>
      <c r="T181" s="85"/>
    </row>
    <row r="182" spans="1:24" ht="12.75" customHeight="1" x14ac:dyDescent="0.2">
      <c r="A182" s="91"/>
      <c r="D182" s="90" t="s">
        <v>185</v>
      </c>
      <c r="F182" s="92">
        <v>211797.47837214277</v>
      </c>
      <c r="H182" s="92"/>
      <c r="J182" s="92"/>
      <c r="L182" s="92">
        <f t="shared" si="24"/>
        <v>218574.99768005134</v>
      </c>
      <c r="N182" s="92">
        <f t="shared" si="23"/>
        <v>225569.39760581299</v>
      </c>
      <c r="S182" s="100"/>
      <c r="T182" s="85"/>
    </row>
    <row r="183" spans="1:24" ht="12.75" customHeight="1" x14ac:dyDescent="0.2">
      <c r="A183" s="91"/>
      <c r="D183" s="90" t="s">
        <v>186</v>
      </c>
      <c r="F183" s="92">
        <v>195511.48734115745</v>
      </c>
      <c r="H183" s="92"/>
      <c r="J183" s="92"/>
      <c r="L183" s="92">
        <f t="shared" si="24"/>
        <v>201767.85493607449</v>
      </c>
      <c r="N183" s="92">
        <f t="shared" si="23"/>
        <v>208224.42629402888</v>
      </c>
      <c r="S183" s="100"/>
      <c r="T183" s="85"/>
    </row>
    <row r="184" spans="1:24" ht="12.75" customHeight="1" x14ac:dyDescent="0.2">
      <c r="A184" s="91"/>
      <c r="D184" s="90" t="s">
        <v>187</v>
      </c>
      <c r="F184" s="92">
        <v>187414.31470660589</v>
      </c>
      <c r="H184" s="92"/>
      <c r="J184" s="92"/>
      <c r="L184" s="92">
        <f t="shared" si="24"/>
        <v>193411.57277721728</v>
      </c>
      <c r="N184" s="92">
        <f t="shared" si="23"/>
        <v>199600.74310608825</v>
      </c>
      <c r="S184" s="100"/>
      <c r="T184" s="85"/>
    </row>
    <row r="185" spans="1:24" ht="12.75" customHeight="1" x14ac:dyDescent="0.2">
      <c r="A185" s="91"/>
      <c r="D185" s="90" t="s">
        <v>188</v>
      </c>
      <c r="F185" s="92">
        <v>176560.51395180938</v>
      </c>
      <c r="H185" s="92"/>
      <c r="J185" s="92"/>
      <c r="L185" s="92">
        <f t="shared" si="24"/>
        <v>182210.45039826728</v>
      </c>
      <c r="N185" s="92">
        <f t="shared" si="23"/>
        <v>188041.18481101183</v>
      </c>
      <c r="S185" s="100"/>
      <c r="T185" s="85"/>
    </row>
    <row r="186" spans="1:24" ht="12.75" customHeight="1" x14ac:dyDescent="0.2">
      <c r="A186" s="91"/>
      <c r="D186" s="90" t="s">
        <v>189</v>
      </c>
      <c r="F186" s="92">
        <v>169914.08612983918</v>
      </c>
      <c r="H186" s="92"/>
      <c r="J186" s="92"/>
      <c r="L186" s="92">
        <f t="shared" si="24"/>
        <v>175351.33688599404</v>
      </c>
      <c r="N186" s="92">
        <f t="shared" si="23"/>
        <v>180962.57966634585</v>
      </c>
      <c r="S186" s="100"/>
      <c r="T186" s="85"/>
    </row>
    <row r="187" spans="1:24" ht="12.75" customHeight="1" x14ac:dyDescent="0.2">
      <c r="A187" s="91"/>
      <c r="D187" s="90" t="s">
        <v>190</v>
      </c>
      <c r="F187" s="92">
        <v>162753.690874967</v>
      </c>
      <c r="H187" s="92"/>
      <c r="J187" s="92"/>
      <c r="L187" s="92">
        <f t="shared" si="24"/>
        <v>167961.80898296594</v>
      </c>
      <c r="N187" s="92">
        <f t="shared" si="23"/>
        <v>173336.58687042087</v>
      </c>
      <c r="S187" s="100"/>
      <c r="T187" s="85"/>
    </row>
    <row r="188" spans="1:24" ht="12.75" customHeight="1" x14ac:dyDescent="0.2">
      <c r="A188" s="91"/>
      <c r="C188" s="90"/>
      <c r="D188" s="90" t="s">
        <v>191</v>
      </c>
      <c r="F188" s="92">
        <v>158056.68029900402</v>
      </c>
      <c r="H188" s="92"/>
      <c r="J188" s="92"/>
      <c r="L188" s="92">
        <f t="shared" si="24"/>
        <v>163114.49406857215</v>
      </c>
      <c r="N188" s="92">
        <f t="shared" si="23"/>
        <v>168334.15787876648</v>
      </c>
      <c r="S188" s="100"/>
      <c r="T188" s="85"/>
    </row>
    <row r="189" spans="1:24" ht="12.75" customHeight="1" x14ac:dyDescent="0.2">
      <c r="A189" s="91"/>
      <c r="D189" s="90" t="s">
        <v>192</v>
      </c>
      <c r="F189" s="92">
        <v>152183.28390138896</v>
      </c>
      <c r="H189" s="92"/>
      <c r="J189" s="92"/>
      <c r="L189" s="92">
        <f t="shared" si="24"/>
        <v>157053.1489862334</v>
      </c>
      <c r="N189" s="92">
        <f t="shared" si="23"/>
        <v>162078.84975379286</v>
      </c>
      <c r="S189" s="100"/>
      <c r="T189" s="85"/>
    </row>
    <row r="190" spans="1:24" ht="12.75" customHeight="1" x14ac:dyDescent="0.2">
      <c r="A190" s="91"/>
      <c r="D190" s="90" t="s">
        <v>193</v>
      </c>
      <c r="F190" s="92">
        <v>146669.22659495697</v>
      </c>
      <c r="H190" s="92"/>
      <c r="J190" s="92"/>
      <c r="L190" s="92">
        <f t="shared" si="24"/>
        <v>151362.64184599559</v>
      </c>
      <c r="N190" s="92">
        <f t="shared" si="23"/>
        <v>156206.24638506744</v>
      </c>
      <c r="S190" s="100"/>
      <c r="T190" s="85"/>
    </row>
    <row r="191" spans="1:24" ht="12.75" customHeight="1" x14ac:dyDescent="0.2">
      <c r="A191" s="91"/>
      <c r="D191" s="90" t="s">
        <v>194</v>
      </c>
      <c r="F191" s="92">
        <v>140989.07432296945</v>
      </c>
      <c r="H191" s="92"/>
      <c r="J191" s="92"/>
      <c r="L191" s="92">
        <f t="shared" si="24"/>
        <v>145500.72470130448</v>
      </c>
      <c r="N191" s="92">
        <f t="shared" si="23"/>
        <v>150156.74789174623</v>
      </c>
      <c r="S191" s="100"/>
      <c r="T191" s="85"/>
    </row>
    <row r="192" spans="1:24" ht="12.75" customHeight="1" x14ac:dyDescent="0.2">
      <c r="A192" s="91"/>
      <c r="D192" s="90" t="s">
        <v>195</v>
      </c>
      <c r="F192" s="92">
        <v>137798.91548250819</v>
      </c>
      <c r="H192" s="92"/>
      <c r="J192" s="92"/>
      <c r="L192" s="92">
        <f t="shared" si="24"/>
        <v>142208.48077794845</v>
      </c>
      <c r="N192" s="92">
        <f t="shared" si="23"/>
        <v>146759.1521628428</v>
      </c>
      <c r="S192" s="100"/>
      <c r="T192" s="85"/>
      <c r="U192" s="92"/>
      <c r="X192" s="21"/>
    </row>
    <row r="193" spans="1:24" ht="12.75" customHeight="1" x14ac:dyDescent="0.2">
      <c r="A193" s="91"/>
      <c r="D193" s="90" t="s">
        <v>196</v>
      </c>
      <c r="F193" s="92">
        <v>127957.47117382527</v>
      </c>
      <c r="H193" s="92"/>
      <c r="J193" s="92"/>
      <c r="L193" s="92">
        <f t="shared" si="24"/>
        <v>132052.11025138767</v>
      </c>
      <c r="N193" s="92">
        <f t="shared" si="23"/>
        <v>136277.77777943207</v>
      </c>
      <c r="S193" s="100"/>
      <c r="T193" s="85"/>
    </row>
    <row r="194" spans="1:24" ht="12.75" customHeight="1" x14ac:dyDescent="0.2">
      <c r="A194" s="91"/>
      <c r="D194" s="90" t="s">
        <v>197</v>
      </c>
      <c r="F194" s="92">
        <v>124986.49851328097</v>
      </c>
      <c r="H194" s="92"/>
      <c r="J194" s="92"/>
      <c r="L194" s="92">
        <f t="shared" si="24"/>
        <v>128986.06646570597</v>
      </c>
      <c r="N194" s="92">
        <f t="shared" si="23"/>
        <v>133113.62059260855</v>
      </c>
      <c r="S194" s="100"/>
      <c r="T194" s="85"/>
    </row>
    <row r="195" spans="1:24" ht="12.75" customHeight="1" x14ac:dyDescent="0.2">
      <c r="A195" s="91"/>
      <c r="D195" s="90" t="s">
        <v>198</v>
      </c>
      <c r="F195" s="92">
        <v>104783.24333386624</v>
      </c>
      <c r="H195" s="92"/>
      <c r="J195" s="92"/>
      <c r="L195" s="92">
        <f t="shared" si="24"/>
        <v>108136.30712054996</v>
      </c>
      <c r="N195" s="92">
        <f t="shared" si="23"/>
        <v>111596.66894840756</v>
      </c>
      <c r="S195" s="100"/>
      <c r="T195" s="85"/>
    </row>
    <row r="196" spans="1:24" ht="12.75" customHeight="1" x14ac:dyDescent="0.2">
      <c r="A196" s="91"/>
      <c r="D196" s="90" t="s">
        <v>199</v>
      </c>
      <c r="F196" s="92">
        <v>103909.26247526116</v>
      </c>
      <c r="H196" s="92"/>
      <c r="J196" s="92"/>
      <c r="L196" s="92">
        <f t="shared" si="24"/>
        <v>107234.35887446952</v>
      </c>
      <c r="N196" s="92">
        <f t="shared" si="23"/>
        <v>110665.85835845255</v>
      </c>
      <c r="S196" s="100"/>
      <c r="T196" s="85"/>
    </row>
    <row r="197" spans="1:24" ht="12.75" customHeight="1" x14ac:dyDescent="0.2">
      <c r="A197" s="91"/>
      <c r="D197" s="90" t="s">
        <v>200</v>
      </c>
      <c r="F197" s="92">
        <v>103015.01060994792</v>
      </c>
      <c r="H197" s="92"/>
      <c r="J197" s="92"/>
      <c r="L197" s="92">
        <f t="shared" si="24"/>
        <v>106311.49094946626</v>
      </c>
      <c r="N197" s="92">
        <f t="shared" si="23"/>
        <v>109713.45865984917</v>
      </c>
      <c r="S197" s="100"/>
      <c r="T197" s="85"/>
      <c r="U197" s="92"/>
      <c r="X197" s="21"/>
    </row>
    <row r="198" spans="1:24" ht="12.75" customHeight="1" x14ac:dyDescent="0.2">
      <c r="A198" s="91"/>
      <c r="D198" s="90" t="s">
        <v>201</v>
      </c>
      <c r="F198" s="92">
        <v>98031.087142915261</v>
      </c>
      <c r="H198" s="92"/>
      <c r="J198" s="92"/>
      <c r="L198" s="92">
        <f t="shared" si="24"/>
        <v>101168.08193148856</v>
      </c>
      <c r="N198" s="92">
        <f t="shared" si="23"/>
        <v>104405.4605532962</v>
      </c>
      <c r="S198" s="100"/>
      <c r="T198" s="85"/>
      <c r="U198" s="92"/>
      <c r="X198" s="21"/>
    </row>
    <row r="199" spans="1:24" ht="12.75" customHeight="1" x14ac:dyDescent="0.2">
      <c r="A199" s="91"/>
      <c r="D199" s="90" t="s">
        <v>62</v>
      </c>
      <c r="F199" s="92">
        <v>91659.272068418475</v>
      </c>
      <c r="H199" s="92"/>
      <c r="J199" s="92"/>
      <c r="L199" s="92">
        <f t="shared" si="24"/>
        <v>94592.368774607865</v>
      </c>
      <c r="N199" s="92">
        <f t="shared" si="23"/>
        <v>97619.324575395323</v>
      </c>
      <c r="S199" s="100"/>
      <c r="T199" s="85"/>
      <c r="U199" s="92"/>
      <c r="X199" s="21"/>
    </row>
    <row r="200" spans="1:24" ht="12.75" customHeight="1" x14ac:dyDescent="0.2">
      <c r="A200" s="91"/>
      <c r="B200" s="108"/>
      <c r="D200" s="90" t="s">
        <v>202</v>
      </c>
      <c r="F200" s="92">
        <v>90522.5301617324</v>
      </c>
      <c r="H200" s="92"/>
      <c r="J200" s="92"/>
      <c r="L200" s="92">
        <f t="shared" si="24"/>
        <v>93419.251126907839</v>
      </c>
      <c r="N200" s="92">
        <f t="shared" si="23"/>
        <v>96408.667162968894</v>
      </c>
      <c r="S200" s="100"/>
      <c r="T200" s="85"/>
      <c r="U200" s="92"/>
      <c r="X200" s="21"/>
    </row>
    <row r="201" spans="1:24" ht="12.75" customHeight="1" x14ac:dyDescent="0.2">
      <c r="A201" s="91"/>
      <c r="B201" s="101"/>
      <c r="D201" s="99" t="s">
        <v>203</v>
      </c>
      <c r="F201" s="92">
        <v>70517.825700000016</v>
      </c>
      <c r="H201" s="92"/>
      <c r="J201" s="92"/>
      <c r="L201" s="92">
        <f t="shared" si="24"/>
        <v>72774.396122400023</v>
      </c>
      <c r="N201" s="92">
        <f t="shared" si="23"/>
        <v>75103.176798316825</v>
      </c>
      <c r="S201" s="100"/>
      <c r="T201" s="85"/>
      <c r="U201" s="92"/>
      <c r="X201" s="21"/>
    </row>
    <row r="202" spans="1:24" ht="12.75" customHeight="1" x14ac:dyDescent="0.2">
      <c r="A202" s="91"/>
      <c r="B202" s="101"/>
      <c r="D202" s="99" t="s">
        <v>204</v>
      </c>
      <c r="F202" s="92">
        <v>60278.985000000001</v>
      </c>
      <c r="H202" s="92"/>
      <c r="J202" s="92"/>
      <c r="L202" s="92">
        <f t="shared" si="24"/>
        <v>62207.912520000005</v>
      </c>
      <c r="N202" s="92">
        <f t="shared" si="23"/>
        <v>64198.565720640006</v>
      </c>
      <c r="S202" s="100"/>
      <c r="T202" s="85"/>
      <c r="U202" s="92"/>
      <c r="X202" s="21"/>
    </row>
    <row r="203" spans="1:24" ht="12.75" customHeight="1" x14ac:dyDescent="0.2">
      <c r="A203" s="91"/>
      <c r="B203" s="101"/>
      <c r="D203" s="99" t="s">
        <v>205</v>
      </c>
      <c r="F203" s="92">
        <v>53587.044500000011</v>
      </c>
      <c r="H203" s="92"/>
      <c r="J203" s="92"/>
      <c r="L203" s="92">
        <f t="shared" si="24"/>
        <v>55301.829924000012</v>
      </c>
      <c r="N203" s="92">
        <f t="shared" si="23"/>
        <v>57071.488481568013</v>
      </c>
      <c r="S203" s="100"/>
      <c r="T203" s="85"/>
      <c r="U203" s="92"/>
      <c r="X203" s="21"/>
    </row>
    <row r="204" spans="1:24" ht="12.75" customHeight="1" x14ac:dyDescent="0.2">
      <c r="A204" s="91"/>
      <c r="B204" s="101"/>
      <c r="D204" s="99" t="s">
        <v>206</v>
      </c>
      <c r="F204" s="92">
        <v>51526.224500000011</v>
      </c>
      <c r="H204" s="92"/>
      <c r="J204" s="92"/>
      <c r="L204" s="92">
        <f t="shared" si="24"/>
        <v>53175.063684000015</v>
      </c>
      <c r="N204" s="92">
        <f t="shared" si="23"/>
        <v>54876.665721888014</v>
      </c>
      <c r="S204" s="100"/>
      <c r="T204" s="85"/>
      <c r="U204" s="92"/>
      <c r="X204" s="21"/>
    </row>
    <row r="205" spans="1:24" ht="12.75" customHeight="1" x14ac:dyDescent="0.2">
      <c r="A205" s="91"/>
      <c r="B205" s="101"/>
      <c r="D205" s="99" t="s">
        <v>207</v>
      </c>
      <c r="F205" s="92">
        <v>51526.224500000011</v>
      </c>
      <c r="H205" s="92"/>
      <c r="J205" s="92"/>
      <c r="L205" s="92">
        <f t="shared" si="24"/>
        <v>53175.063684000015</v>
      </c>
      <c r="N205" s="92">
        <f t="shared" si="23"/>
        <v>54876.665721888014</v>
      </c>
      <c r="S205" s="100"/>
      <c r="T205" s="85"/>
      <c r="U205" s="92"/>
      <c r="X205" s="21"/>
    </row>
    <row r="206" spans="1:24" ht="12.75" customHeight="1" x14ac:dyDescent="0.2">
      <c r="A206" s="91"/>
      <c r="B206" s="94">
        <v>61</v>
      </c>
      <c r="D206" s="90" t="s">
        <v>208</v>
      </c>
      <c r="E206" s="92">
        <v>3226</v>
      </c>
      <c r="H206" s="92"/>
      <c r="J206" s="92"/>
      <c r="S206" s="100"/>
      <c r="T206" s="85"/>
      <c r="U206" s="92"/>
      <c r="X206" s="21"/>
    </row>
    <row r="207" spans="1:24" ht="12.75" customHeight="1" x14ac:dyDescent="0.2">
      <c r="A207" s="91"/>
      <c r="D207" s="90" t="s">
        <v>209</v>
      </c>
      <c r="F207" s="92">
        <v>262562.19377407827</v>
      </c>
      <c r="H207" s="92"/>
      <c r="I207" s="91"/>
      <c r="J207" s="92"/>
      <c r="L207" s="92">
        <f>F207*(1+$S$8)</f>
        <v>270964.18397484877</v>
      </c>
      <c r="N207" s="92">
        <f t="shared" ref="N207:N229" si="25">L207*(1+$S$8)</f>
        <v>279635.03786204394</v>
      </c>
      <c r="S207" s="100"/>
      <c r="T207" s="85"/>
      <c r="U207" s="92"/>
      <c r="X207" s="21"/>
    </row>
    <row r="208" spans="1:24" ht="12.75" customHeight="1" x14ac:dyDescent="0.2">
      <c r="A208" s="91"/>
      <c r="D208" s="90" t="s">
        <v>210</v>
      </c>
      <c r="F208" s="92">
        <v>187414.31470660589</v>
      </c>
      <c r="H208" s="92"/>
      <c r="I208" s="91"/>
      <c r="J208" s="92"/>
      <c r="L208" s="92">
        <f t="shared" ref="L208:L229" si="26">F208*(1+$S$8)</f>
        <v>193411.57277721728</v>
      </c>
      <c r="N208" s="92">
        <f t="shared" si="25"/>
        <v>199600.74310608825</v>
      </c>
      <c r="S208" s="100"/>
      <c r="T208" s="85"/>
      <c r="U208" s="92"/>
      <c r="X208" s="21"/>
    </row>
    <row r="209" spans="1:24" ht="12.75" customHeight="1" x14ac:dyDescent="0.2">
      <c r="A209" s="91"/>
      <c r="D209" s="90" t="s">
        <v>211</v>
      </c>
      <c r="F209" s="92">
        <v>196457.59949418416</v>
      </c>
      <c r="H209" s="92"/>
      <c r="I209" s="91"/>
      <c r="J209" s="92"/>
      <c r="L209" s="92">
        <f t="shared" si="26"/>
        <v>202744.24267799806</v>
      </c>
      <c r="N209" s="92">
        <f t="shared" si="25"/>
        <v>209232.058443694</v>
      </c>
      <c r="S209" s="100"/>
      <c r="T209" s="85"/>
    </row>
    <row r="210" spans="1:24" ht="12.75" customHeight="1" x14ac:dyDescent="0.2">
      <c r="A210" s="91"/>
      <c r="D210" s="90" t="s">
        <v>212</v>
      </c>
      <c r="F210" s="92">
        <v>175247.39490698715</v>
      </c>
      <c r="H210" s="92"/>
      <c r="I210" s="91"/>
      <c r="J210" s="92"/>
      <c r="L210" s="92">
        <f t="shared" si="26"/>
        <v>180855.31154401074</v>
      </c>
      <c r="N210" s="92">
        <f t="shared" si="25"/>
        <v>186642.68151341908</v>
      </c>
      <c r="S210" s="100"/>
      <c r="T210" s="85"/>
    </row>
    <row r="211" spans="1:24" ht="12.75" customHeight="1" x14ac:dyDescent="0.2">
      <c r="A211" s="91"/>
      <c r="D211" s="90" t="s">
        <v>213</v>
      </c>
      <c r="F211" s="92">
        <v>171160.4301929936</v>
      </c>
      <c r="H211" s="92"/>
      <c r="I211" s="91"/>
      <c r="J211" s="92"/>
      <c r="L211" s="92">
        <f t="shared" si="26"/>
        <v>176637.56395916941</v>
      </c>
      <c r="N211" s="92">
        <f t="shared" si="25"/>
        <v>182289.96600586284</v>
      </c>
      <c r="S211" s="100"/>
      <c r="T211" s="85"/>
    </row>
    <row r="212" spans="1:24" ht="12.75" customHeight="1" x14ac:dyDescent="0.2">
      <c r="A212" s="91"/>
      <c r="D212" s="90" t="s">
        <v>214</v>
      </c>
      <c r="F212" s="92">
        <v>171160.4301929936</v>
      </c>
      <c r="H212" s="92"/>
      <c r="I212" s="91"/>
      <c r="J212" s="92"/>
      <c r="L212" s="92">
        <f t="shared" si="26"/>
        <v>176637.56395916941</v>
      </c>
      <c r="N212" s="92">
        <f t="shared" si="25"/>
        <v>182289.96600586284</v>
      </c>
      <c r="S212" s="100"/>
      <c r="T212" s="85"/>
    </row>
    <row r="213" spans="1:24" ht="12.75" customHeight="1" x14ac:dyDescent="0.2">
      <c r="A213" s="91"/>
      <c r="D213" s="90" t="s">
        <v>215</v>
      </c>
      <c r="F213" s="92">
        <v>155492.32738906387</v>
      </c>
      <c r="H213" s="92"/>
      <c r="I213" s="91"/>
      <c r="J213" s="92"/>
      <c r="L213" s="92">
        <f t="shared" si="26"/>
        <v>160468.0818655139</v>
      </c>
      <c r="N213" s="92">
        <f t="shared" si="25"/>
        <v>165603.06048521036</v>
      </c>
      <c r="S213" s="100"/>
      <c r="T213" s="85"/>
    </row>
    <row r="214" spans="1:24" ht="12.75" customHeight="1" x14ac:dyDescent="0.2">
      <c r="A214" s="91"/>
      <c r="D214" s="90" t="s">
        <v>216</v>
      </c>
      <c r="F214" s="92">
        <v>150018.87171708822</v>
      </c>
      <c r="H214" s="92"/>
      <c r="I214" s="91"/>
      <c r="J214" s="92"/>
      <c r="L214" s="92">
        <f t="shared" si="26"/>
        <v>154819.47561203505</v>
      </c>
      <c r="N214" s="92">
        <f t="shared" si="25"/>
        <v>159773.69883162019</v>
      </c>
      <c r="S214" s="100"/>
      <c r="T214" s="85"/>
      <c r="U214" s="92"/>
      <c r="X214" s="21"/>
    </row>
    <row r="215" spans="1:24" ht="12.75" customHeight="1" x14ac:dyDescent="0.2">
      <c r="A215" s="91"/>
      <c r="D215" s="90" t="s">
        <v>217</v>
      </c>
      <c r="F215" s="92">
        <v>140763.07998860753</v>
      </c>
      <c r="H215" s="92"/>
      <c r="I215" s="91"/>
      <c r="J215" s="92"/>
      <c r="L215" s="92">
        <f t="shared" si="26"/>
        <v>145267.49854824296</v>
      </c>
      <c r="N215" s="92">
        <f t="shared" si="25"/>
        <v>149916.05850178673</v>
      </c>
      <c r="S215" s="100"/>
      <c r="T215" s="85"/>
      <c r="U215" s="92"/>
      <c r="X215" s="21"/>
    </row>
    <row r="216" spans="1:24" ht="12.75" customHeight="1" x14ac:dyDescent="0.2">
      <c r="A216" s="91"/>
      <c r="D216" s="90" t="s">
        <v>218</v>
      </c>
      <c r="F216" s="92">
        <v>140763.07998860753</v>
      </c>
      <c r="H216" s="92"/>
      <c r="I216" s="91"/>
      <c r="J216" s="92"/>
      <c r="L216" s="92">
        <f t="shared" si="26"/>
        <v>145267.49854824296</v>
      </c>
      <c r="N216" s="92">
        <f t="shared" si="25"/>
        <v>149916.05850178673</v>
      </c>
      <c r="S216" s="100"/>
      <c r="T216" s="85"/>
    </row>
    <row r="217" spans="1:24" ht="12.75" customHeight="1" x14ac:dyDescent="0.2">
      <c r="A217" s="91"/>
      <c r="D217" s="90" t="s">
        <v>219</v>
      </c>
      <c r="F217" s="92">
        <v>130531.8963682583</v>
      </c>
      <c r="H217" s="92"/>
      <c r="I217" s="91"/>
      <c r="J217" s="92"/>
      <c r="L217" s="92">
        <f t="shared" si="26"/>
        <v>134708.91705204255</v>
      </c>
      <c r="N217" s="92">
        <f t="shared" si="25"/>
        <v>139019.60239770793</v>
      </c>
      <c r="S217" s="100"/>
      <c r="T217" s="85"/>
    </row>
    <row r="218" spans="1:24" ht="12.75" customHeight="1" x14ac:dyDescent="0.2">
      <c r="A218" s="91"/>
      <c r="D218" s="90" t="s">
        <v>220</v>
      </c>
      <c r="F218" s="92">
        <v>130531.71693976677</v>
      </c>
      <c r="H218" s="92"/>
      <c r="I218" s="91"/>
      <c r="J218" s="92"/>
      <c r="L218" s="92">
        <f t="shared" si="26"/>
        <v>134708.73188183931</v>
      </c>
      <c r="N218" s="92">
        <f t="shared" si="25"/>
        <v>139019.41130205817</v>
      </c>
      <c r="S218" s="100"/>
      <c r="T218" s="85"/>
    </row>
    <row r="219" spans="1:24" ht="12.75" customHeight="1" x14ac:dyDescent="0.2">
      <c r="A219" s="91"/>
      <c r="D219" s="90" t="s">
        <v>221</v>
      </c>
      <c r="F219" s="92">
        <v>130451.48354070119</v>
      </c>
      <c r="H219" s="92"/>
      <c r="I219" s="91"/>
      <c r="J219" s="92"/>
      <c r="L219" s="92">
        <f t="shared" si="26"/>
        <v>134625.93101400364</v>
      </c>
      <c r="N219" s="92">
        <f t="shared" si="25"/>
        <v>138933.96080645177</v>
      </c>
      <c r="S219" s="100"/>
      <c r="T219" s="85"/>
    </row>
    <row r="220" spans="1:24" ht="12.75" customHeight="1" x14ac:dyDescent="0.2">
      <c r="A220" s="91"/>
      <c r="D220" s="90" t="s">
        <v>222</v>
      </c>
      <c r="F220" s="92">
        <v>122731.42588261257</v>
      </c>
      <c r="H220" s="92"/>
      <c r="I220" s="91"/>
      <c r="J220" s="92"/>
      <c r="L220" s="92">
        <f t="shared" si="26"/>
        <v>126658.83151085618</v>
      </c>
      <c r="N220" s="92">
        <f t="shared" si="25"/>
        <v>130711.91411920357</v>
      </c>
      <c r="S220" s="100"/>
      <c r="T220" s="85"/>
    </row>
    <row r="221" spans="1:24" ht="12.75" customHeight="1" x14ac:dyDescent="0.2">
      <c r="A221" s="91"/>
      <c r="D221" s="90" t="s">
        <v>223</v>
      </c>
      <c r="F221" s="92">
        <v>115967.75034138547</v>
      </c>
      <c r="H221" s="92"/>
      <c r="I221" s="91"/>
      <c r="J221" s="92"/>
      <c r="L221" s="92">
        <f t="shared" si="26"/>
        <v>119678.71835230981</v>
      </c>
      <c r="N221" s="92">
        <f t="shared" si="25"/>
        <v>123508.43733958372</v>
      </c>
      <c r="S221" s="100"/>
      <c r="T221" s="85"/>
    </row>
    <row r="222" spans="1:24" ht="12.75" customHeight="1" x14ac:dyDescent="0.2">
      <c r="A222" s="91"/>
      <c r="D222" s="90" t="s">
        <v>224</v>
      </c>
      <c r="F222" s="92">
        <v>112719.35707168383</v>
      </c>
      <c r="H222" s="92"/>
      <c r="I222" s="91"/>
      <c r="J222" s="92"/>
      <c r="L222" s="92">
        <f t="shared" si="26"/>
        <v>116326.37649797772</v>
      </c>
      <c r="N222" s="92">
        <f t="shared" si="25"/>
        <v>120048.82054591301</v>
      </c>
      <c r="S222" s="100"/>
      <c r="T222" s="85"/>
    </row>
    <row r="223" spans="1:24" ht="12.75" customHeight="1" x14ac:dyDescent="0.2">
      <c r="A223" s="91"/>
      <c r="D223" s="90" t="s">
        <v>225</v>
      </c>
      <c r="F223" s="92">
        <v>108952.14192709255</v>
      </c>
      <c r="H223" s="92"/>
      <c r="I223" s="91"/>
      <c r="J223" s="92"/>
      <c r="L223" s="92">
        <f t="shared" si="26"/>
        <v>112438.61046875952</v>
      </c>
      <c r="N223" s="92">
        <f t="shared" si="25"/>
        <v>116036.64600375983</v>
      </c>
      <c r="S223" s="100"/>
      <c r="T223" s="85"/>
    </row>
    <row r="224" spans="1:24" ht="12.75" customHeight="1" x14ac:dyDescent="0.2">
      <c r="A224" s="91"/>
      <c r="D224" s="90" t="s">
        <v>226</v>
      </c>
      <c r="F224" s="92">
        <v>88027.271450793342</v>
      </c>
      <c r="H224" s="92"/>
      <c r="I224" s="91"/>
      <c r="J224" s="92"/>
      <c r="L224" s="92">
        <f t="shared" si="26"/>
        <v>90844.144137218726</v>
      </c>
      <c r="N224" s="92">
        <f t="shared" si="25"/>
        <v>93751.156749609727</v>
      </c>
      <c r="S224" s="100"/>
      <c r="T224" s="85"/>
    </row>
    <row r="225" spans="1:20" ht="12.75" customHeight="1" x14ac:dyDescent="0.2">
      <c r="A225" s="91"/>
      <c r="D225" s="90" t="s">
        <v>227</v>
      </c>
      <c r="F225" s="92">
        <v>80591.198729749987</v>
      </c>
      <c r="H225" s="92"/>
      <c r="I225" s="91"/>
      <c r="J225" s="92"/>
      <c r="L225" s="92">
        <f t="shared" si="26"/>
        <v>83170.117089101986</v>
      </c>
      <c r="N225" s="92">
        <f t="shared" si="25"/>
        <v>85831.560835953249</v>
      </c>
      <c r="S225" s="100"/>
      <c r="T225" s="85"/>
    </row>
    <row r="226" spans="1:20" ht="12.75" customHeight="1" x14ac:dyDescent="0.2">
      <c r="A226" s="91"/>
      <c r="D226" s="90" t="s">
        <v>228</v>
      </c>
      <c r="F226" s="92">
        <v>73654.260342188136</v>
      </c>
      <c r="H226" s="92"/>
      <c r="I226" s="91"/>
      <c r="J226" s="92"/>
      <c r="L226" s="92">
        <f t="shared" si="26"/>
        <v>76011.196673138154</v>
      </c>
      <c r="N226" s="92">
        <f t="shared" si="25"/>
        <v>78443.554966678581</v>
      </c>
      <c r="S226" s="100"/>
      <c r="T226" s="85"/>
    </row>
    <row r="227" spans="1:20" ht="12.75" customHeight="1" x14ac:dyDescent="0.2">
      <c r="A227" s="91"/>
      <c r="D227" s="90" t="s">
        <v>229</v>
      </c>
      <c r="F227" s="92">
        <v>71292.18907369794</v>
      </c>
      <c r="H227" s="92"/>
      <c r="I227" s="91"/>
      <c r="J227" s="92"/>
      <c r="L227" s="92">
        <f t="shared" si="26"/>
        <v>73573.539124056275</v>
      </c>
      <c r="N227" s="92">
        <f t="shared" si="25"/>
        <v>75927.89237602608</v>
      </c>
      <c r="S227" s="100"/>
      <c r="T227" s="85"/>
    </row>
    <row r="228" spans="1:20" ht="12.75" customHeight="1" x14ac:dyDescent="0.2">
      <c r="A228" s="91"/>
      <c r="D228" s="90" t="s">
        <v>230</v>
      </c>
      <c r="F228" s="92">
        <v>57477.032038673737</v>
      </c>
      <c r="H228" s="92"/>
      <c r="I228" s="91"/>
      <c r="J228" s="92"/>
      <c r="L228" s="92">
        <f t="shared" si="26"/>
        <v>59316.297063911297</v>
      </c>
      <c r="N228" s="92">
        <f t="shared" si="25"/>
        <v>61214.418569956462</v>
      </c>
      <c r="S228" s="100"/>
      <c r="T228" s="85"/>
    </row>
    <row r="229" spans="1:20" ht="12.75" customHeight="1" x14ac:dyDescent="0.2">
      <c r="A229" s="91"/>
      <c r="B229" s="101"/>
      <c r="D229" s="99" t="s">
        <v>231</v>
      </c>
      <c r="F229" s="92">
        <v>51526.224500000011</v>
      </c>
      <c r="H229" s="92"/>
      <c r="J229" s="92"/>
      <c r="L229" s="92">
        <f t="shared" si="26"/>
        <v>53175.063684000015</v>
      </c>
      <c r="N229" s="92">
        <f t="shared" si="25"/>
        <v>54876.665721888014</v>
      </c>
      <c r="S229" s="100"/>
      <c r="T229" s="85"/>
    </row>
    <row r="230" spans="1:20" ht="12.75" customHeight="1" x14ac:dyDescent="0.2">
      <c r="B230" s="94">
        <v>62</v>
      </c>
      <c r="D230" s="90" t="s">
        <v>232</v>
      </c>
      <c r="E230" s="92">
        <v>1714</v>
      </c>
      <c r="H230" s="92"/>
      <c r="J230" s="92"/>
      <c r="S230" s="100"/>
      <c r="T230" s="85"/>
    </row>
    <row r="231" spans="1:20" ht="12.75" customHeight="1" x14ac:dyDescent="0.2">
      <c r="A231" s="91"/>
      <c r="D231" s="90" t="s">
        <v>233</v>
      </c>
      <c r="F231" s="92">
        <v>226447.09239043194</v>
      </c>
      <c r="H231" s="92"/>
      <c r="J231" s="92"/>
      <c r="L231" s="92">
        <f>F231*(1+$S$8)</f>
        <v>233693.39934692575</v>
      </c>
      <c r="N231" s="92">
        <f t="shared" ref="N231:N260" si="27">L231*(1+$S$8)</f>
        <v>241171.58812602737</v>
      </c>
      <c r="S231" s="100"/>
      <c r="T231" s="85"/>
    </row>
    <row r="232" spans="1:20" ht="12.75" customHeight="1" x14ac:dyDescent="0.2">
      <c r="A232" s="91"/>
      <c r="D232" s="90" t="s">
        <v>234</v>
      </c>
      <c r="F232" s="92">
        <v>222584.72603980306</v>
      </c>
      <c r="H232" s="92"/>
      <c r="J232" s="92"/>
      <c r="L232" s="92">
        <f t="shared" ref="L232:L259" si="28">F232*(1+$S$8)</f>
        <v>229707.43727307676</v>
      </c>
      <c r="N232" s="92">
        <f t="shared" si="27"/>
        <v>237058.07526581522</v>
      </c>
      <c r="S232" s="100"/>
      <c r="T232" s="85"/>
    </row>
    <row r="233" spans="1:20" ht="12.75" customHeight="1" x14ac:dyDescent="0.2">
      <c r="A233" s="91"/>
      <c r="D233" s="90" t="s">
        <v>235</v>
      </c>
      <c r="F233" s="92">
        <v>215375.86680940329</v>
      </c>
      <c r="H233" s="92"/>
      <c r="J233" s="92"/>
      <c r="L233" s="92">
        <f t="shared" si="28"/>
        <v>222267.8945473042</v>
      </c>
      <c r="N233" s="92">
        <f t="shared" si="27"/>
        <v>229380.46717281794</v>
      </c>
      <c r="S233" s="100"/>
      <c r="T233" s="85"/>
    </row>
    <row r="234" spans="1:20" ht="12.75" customHeight="1" x14ac:dyDescent="0.2">
      <c r="A234" s="91"/>
      <c r="D234" s="90" t="s">
        <v>236</v>
      </c>
      <c r="F234" s="92">
        <v>187164.54175843336</v>
      </c>
      <c r="H234" s="92"/>
      <c r="J234" s="92"/>
      <c r="L234" s="92">
        <f t="shared" si="28"/>
        <v>193153.80709470322</v>
      </c>
      <c r="N234" s="92">
        <f t="shared" si="27"/>
        <v>199334.72892173374</v>
      </c>
      <c r="S234" s="100"/>
      <c r="T234" s="85"/>
    </row>
    <row r="235" spans="1:20" ht="12.75" customHeight="1" x14ac:dyDescent="0.2">
      <c r="A235" s="91"/>
      <c r="D235" s="90" t="s">
        <v>237</v>
      </c>
      <c r="F235" s="92">
        <v>176860.08764971152</v>
      </c>
      <c r="H235" s="92"/>
      <c r="J235" s="92"/>
      <c r="L235" s="92">
        <f t="shared" si="28"/>
        <v>182519.61045450231</v>
      </c>
      <c r="N235" s="92">
        <f t="shared" si="27"/>
        <v>188360.23798904638</v>
      </c>
      <c r="S235" s="100"/>
      <c r="T235" s="85"/>
    </row>
    <row r="236" spans="1:20" ht="12.75" customHeight="1" x14ac:dyDescent="0.2">
      <c r="A236" s="91"/>
      <c r="D236" s="90" t="s">
        <v>238</v>
      </c>
      <c r="F236" s="92">
        <v>165204.46350119449</v>
      </c>
      <c r="H236" s="92"/>
      <c r="J236" s="92"/>
      <c r="L236" s="92">
        <f t="shared" si="28"/>
        <v>170491.00633323271</v>
      </c>
      <c r="N236" s="92">
        <f t="shared" si="27"/>
        <v>175946.71853589616</v>
      </c>
      <c r="S236" s="100"/>
      <c r="T236" s="85"/>
    </row>
    <row r="237" spans="1:20" ht="12.75" customHeight="1" x14ac:dyDescent="0.2">
      <c r="A237" s="91"/>
      <c r="D237" s="90" t="s">
        <v>239</v>
      </c>
      <c r="F237" s="92">
        <v>143022.45250629386</v>
      </c>
      <c r="H237" s="92"/>
      <c r="J237" s="92"/>
      <c r="L237" s="92">
        <f t="shared" si="28"/>
        <v>147599.17098649527</v>
      </c>
      <c r="N237" s="92">
        <f t="shared" si="27"/>
        <v>152322.34445806313</v>
      </c>
      <c r="S237" s="100"/>
      <c r="T237" s="85"/>
    </row>
    <row r="238" spans="1:20" ht="12.75" customHeight="1" x14ac:dyDescent="0.2">
      <c r="A238" s="91"/>
      <c r="D238" s="90" t="s">
        <v>240</v>
      </c>
      <c r="F238" s="92">
        <v>141927.44487669237</v>
      </c>
      <c r="H238" s="92"/>
      <c r="J238" s="92"/>
      <c r="L238" s="92">
        <f t="shared" si="28"/>
        <v>146469.12311274654</v>
      </c>
      <c r="N238" s="92">
        <f t="shared" si="27"/>
        <v>151156.13505235442</v>
      </c>
      <c r="S238" s="100"/>
      <c r="T238" s="85"/>
    </row>
    <row r="239" spans="1:20" ht="12.75" customHeight="1" x14ac:dyDescent="0.2">
      <c r="A239" s="91"/>
      <c r="C239" s="90"/>
      <c r="D239" s="90" t="s">
        <v>241</v>
      </c>
      <c r="F239" s="92">
        <v>140975.85783629733</v>
      </c>
      <c r="H239" s="92"/>
      <c r="J239" s="92"/>
      <c r="L239" s="92">
        <f t="shared" si="28"/>
        <v>145487.08528705884</v>
      </c>
      <c r="N239" s="92">
        <f t="shared" si="27"/>
        <v>150142.67201624473</v>
      </c>
      <c r="S239" s="100"/>
      <c r="T239" s="85"/>
    </row>
    <row r="240" spans="1:20" ht="12.75" customHeight="1" x14ac:dyDescent="0.2">
      <c r="A240" s="91"/>
      <c r="D240" s="90" t="s">
        <v>242</v>
      </c>
      <c r="F240" s="92">
        <v>140273.6562543076</v>
      </c>
      <c r="H240" s="92"/>
      <c r="J240" s="92"/>
      <c r="L240" s="92">
        <f t="shared" si="28"/>
        <v>144762.41325444545</v>
      </c>
      <c r="N240" s="92">
        <f t="shared" si="27"/>
        <v>149394.81047858769</v>
      </c>
      <c r="S240" s="100"/>
      <c r="T240" s="85"/>
    </row>
    <row r="241" spans="1:20" ht="12.75" customHeight="1" x14ac:dyDescent="0.2">
      <c r="A241" s="91"/>
      <c r="D241" s="90" t="s">
        <v>243</v>
      </c>
      <c r="F241" s="92">
        <v>130973.00063462734</v>
      </c>
      <c r="H241" s="92"/>
      <c r="J241" s="92"/>
      <c r="L241" s="92">
        <f t="shared" si="28"/>
        <v>135164.13665493543</v>
      </c>
      <c r="N241" s="92">
        <f t="shared" si="27"/>
        <v>139489.38902789337</v>
      </c>
      <c r="S241" s="100"/>
      <c r="T241" s="85"/>
    </row>
    <row r="242" spans="1:20" ht="12.75" customHeight="1" x14ac:dyDescent="0.2">
      <c r="A242" s="91"/>
      <c r="D242" s="90" t="s">
        <v>244</v>
      </c>
      <c r="F242" s="92">
        <v>122732.70073316898</v>
      </c>
      <c r="H242" s="92"/>
      <c r="J242" s="92"/>
      <c r="L242" s="92">
        <f t="shared" si="28"/>
        <v>126660.1471566304</v>
      </c>
      <c r="N242" s="92">
        <f t="shared" si="27"/>
        <v>130713.27186564257</v>
      </c>
      <c r="S242" s="100"/>
      <c r="T242" s="85"/>
    </row>
    <row r="243" spans="1:20" ht="12.75" customHeight="1" x14ac:dyDescent="0.2">
      <c r="A243" s="91"/>
      <c r="D243" s="90" t="s">
        <v>245</v>
      </c>
      <c r="F243" s="92">
        <v>122731.42588261257</v>
      </c>
      <c r="H243" s="92"/>
      <c r="J243" s="92"/>
      <c r="L243" s="92">
        <f t="shared" si="28"/>
        <v>126658.83151085618</v>
      </c>
      <c r="N243" s="92">
        <f t="shared" si="27"/>
        <v>130711.91411920357</v>
      </c>
      <c r="S243" s="100"/>
      <c r="T243" s="85"/>
    </row>
    <row r="244" spans="1:20" ht="12.75" customHeight="1" x14ac:dyDescent="0.2">
      <c r="A244" s="91"/>
      <c r="D244" s="90" t="s">
        <v>246</v>
      </c>
      <c r="F244" s="92">
        <v>117205.27230717083</v>
      </c>
      <c r="H244" s="92"/>
      <c r="J244" s="92"/>
      <c r="L244" s="92">
        <f t="shared" si="28"/>
        <v>120955.84102100031</v>
      </c>
      <c r="N244" s="92">
        <f t="shared" si="27"/>
        <v>124826.42793367231</v>
      </c>
      <c r="S244" s="100"/>
      <c r="T244" s="85"/>
    </row>
    <row r="245" spans="1:20" ht="12.75" customHeight="1" x14ac:dyDescent="0.2">
      <c r="A245" s="91"/>
      <c r="C245" s="90"/>
      <c r="D245" s="90" t="s">
        <v>247</v>
      </c>
      <c r="F245" s="92">
        <v>112718.29767923013</v>
      </c>
      <c r="H245" s="92"/>
      <c r="J245" s="92"/>
      <c r="L245" s="92">
        <f t="shared" si="28"/>
        <v>116325.2832049655</v>
      </c>
      <c r="N245" s="92">
        <f t="shared" si="27"/>
        <v>120047.6922675244</v>
      </c>
      <c r="S245" s="100"/>
      <c r="T245" s="85"/>
    </row>
    <row r="246" spans="1:20" ht="12.75" customHeight="1" x14ac:dyDescent="0.2">
      <c r="A246" s="91"/>
      <c r="D246" s="90" t="s">
        <v>248</v>
      </c>
      <c r="F246" s="92">
        <v>112717.79914160486</v>
      </c>
      <c r="H246" s="92"/>
      <c r="J246" s="92"/>
      <c r="L246" s="92">
        <f t="shared" si="28"/>
        <v>116324.76871413623</v>
      </c>
      <c r="N246" s="92">
        <f t="shared" si="27"/>
        <v>120047.1613129886</v>
      </c>
      <c r="S246" s="100"/>
      <c r="T246" s="85"/>
    </row>
    <row r="247" spans="1:20" ht="12.75" customHeight="1" x14ac:dyDescent="0.2">
      <c r="A247" s="91"/>
      <c r="D247" s="90" t="s">
        <v>249</v>
      </c>
      <c r="F247" s="92">
        <v>111246.10531654903</v>
      </c>
      <c r="H247" s="92"/>
      <c r="J247" s="92"/>
      <c r="L247" s="92">
        <f t="shared" si="28"/>
        <v>114805.98068667861</v>
      </c>
      <c r="N247" s="92">
        <f t="shared" si="27"/>
        <v>118479.77206865232</v>
      </c>
      <c r="S247" s="100"/>
      <c r="T247" s="85"/>
    </row>
    <row r="248" spans="1:20" ht="12.75" customHeight="1" x14ac:dyDescent="0.2">
      <c r="A248" s="91"/>
      <c r="C248" s="90"/>
      <c r="D248" s="90" t="s">
        <v>250</v>
      </c>
      <c r="F248" s="92">
        <v>108952.14192709255</v>
      </c>
      <c r="H248" s="92"/>
      <c r="J248" s="92"/>
      <c r="L248" s="92">
        <f t="shared" si="28"/>
        <v>112438.61046875952</v>
      </c>
      <c r="N248" s="92">
        <f t="shared" si="27"/>
        <v>116036.64600375983</v>
      </c>
      <c r="S248" s="100"/>
      <c r="T248" s="85"/>
    </row>
    <row r="249" spans="1:20" ht="12.75" customHeight="1" x14ac:dyDescent="0.2">
      <c r="A249" s="91"/>
      <c r="D249" s="90" t="s">
        <v>251</v>
      </c>
      <c r="F249" s="92">
        <v>104375.00074554863</v>
      </c>
      <c r="H249" s="92"/>
      <c r="J249" s="92"/>
      <c r="L249" s="92">
        <f t="shared" si="28"/>
        <v>107715.00076940619</v>
      </c>
      <c r="N249" s="92">
        <f t="shared" si="27"/>
        <v>111161.88079402719</v>
      </c>
      <c r="S249" s="100"/>
      <c r="T249" s="85"/>
    </row>
    <row r="250" spans="1:20" ht="12.75" customHeight="1" x14ac:dyDescent="0.2">
      <c r="A250" s="91"/>
      <c r="C250" s="90"/>
      <c r="D250" s="90" t="s">
        <v>252</v>
      </c>
      <c r="F250" s="92">
        <v>102331.28183620219</v>
      </c>
      <c r="H250" s="92"/>
      <c r="J250" s="92"/>
      <c r="L250" s="92">
        <f t="shared" si="28"/>
        <v>105605.88285496067</v>
      </c>
      <c r="N250" s="92">
        <f t="shared" si="27"/>
        <v>108985.27110631941</v>
      </c>
      <c r="S250" s="100"/>
      <c r="T250" s="85"/>
    </row>
    <row r="251" spans="1:20" ht="12.75" customHeight="1" x14ac:dyDescent="0.2">
      <c r="A251" s="91"/>
      <c r="D251" s="90" t="s">
        <v>253</v>
      </c>
      <c r="F251" s="92">
        <v>101524.64511992101</v>
      </c>
      <c r="H251" s="92"/>
      <c r="J251" s="92"/>
      <c r="L251" s="92">
        <f t="shared" si="28"/>
        <v>104773.43376375848</v>
      </c>
      <c r="N251" s="92">
        <f t="shared" si="27"/>
        <v>108126.18364419875</v>
      </c>
      <c r="S251" s="100"/>
      <c r="T251" s="85"/>
    </row>
    <row r="252" spans="1:20" ht="12.75" customHeight="1" x14ac:dyDescent="0.2">
      <c r="A252" s="91"/>
      <c r="D252" s="90" t="s">
        <v>254</v>
      </c>
      <c r="F252" s="92">
        <v>98443.735226790275</v>
      </c>
      <c r="H252" s="92"/>
      <c r="J252" s="92"/>
      <c r="L252" s="92">
        <f t="shared" si="28"/>
        <v>101593.93475404757</v>
      </c>
      <c r="N252" s="92">
        <f t="shared" si="27"/>
        <v>104844.94066617709</v>
      </c>
      <c r="S252" s="100"/>
      <c r="T252" s="85"/>
    </row>
    <row r="253" spans="1:20" ht="12.75" customHeight="1" x14ac:dyDescent="0.2">
      <c r="A253" s="91"/>
      <c r="D253" s="90" t="s">
        <v>255</v>
      </c>
      <c r="F253" s="92">
        <v>95832.376511891489</v>
      </c>
      <c r="H253" s="92"/>
      <c r="J253" s="92"/>
      <c r="L253" s="92">
        <f t="shared" si="28"/>
        <v>98899.012560272022</v>
      </c>
      <c r="N253" s="92">
        <f t="shared" si="27"/>
        <v>102063.78096220073</v>
      </c>
      <c r="S253" s="100"/>
      <c r="T253" s="85"/>
    </row>
    <row r="254" spans="1:20" ht="12.75" customHeight="1" x14ac:dyDescent="0.2">
      <c r="A254" s="91"/>
      <c r="D254" s="90" t="s">
        <v>256</v>
      </c>
      <c r="F254" s="92">
        <v>91537.386691330787</v>
      </c>
      <c r="H254" s="92"/>
      <c r="J254" s="92"/>
      <c r="L254" s="92">
        <f t="shared" si="28"/>
        <v>94466.583065453378</v>
      </c>
      <c r="N254" s="92">
        <f t="shared" si="27"/>
        <v>97489.513723547891</v>
      </c>
      <c r="S254" s="100"/>
      <c r="T254" s="85"/>
    </row>
    <row r="255" spans="1:20" ht="12.75" customHeight="1" x14ac:dyDescent="0.2">
      <c r="A255" s="91"/>
      <c r="C255" s="90"/>
      <c r="D255" s="90" t="s">
        <v>257</v>
      </c>
      <c r="F255" s="92">
        <v>75737.811124031621</v>
      </c>
      <c r="H255" s="92"/>
      <c r="J255" s="92"/>
      <c r="L255" s="92">
        <f t="shared" si="28"/>
        <v>78161.42108000064</v>
      </c>
      <c r="N255" s="92">
        <f t="shared" si="27"/>
        <v>80662.586554560665</v>
      </c>
      <c r="S255" s="100"/>
      <c r="T255" s="85"/>
    </row>
    <row r="256" spans="1:20" ht="12.75" customHeight="1" x14ac:dyDescent="0.2">
      <c r="A256" s="91"/>
      <c r="C256" s="90"/>
      <c r="D256" s="90" t="s">
        <v>258</v>
      </c>
      <c r="F256" s="92">
        <v>74674.829178302127</v>
      </c>
      <c r="H256" s="92"/>
      <c r="J256" s="92"/>
      <c r="L256" s="92">
        <f t="shared" si="28"/>
        <v>77064.423712007803</v>
      </c>
      <c r="N256" s="92">
        <f t="shared" si="27"/>
        <v>79530.485270792051</v>
      </c>
      <c r="S256" s="100"/>
      <c r="T256" s="85"/>
    </row>
    <row r="257" spans="1:22" ht="12.75" customHeight="1" x14ac:dyDescent="0.2">
      <c r="A257" s="91"/>
      <c r="D257" s="90" t="s">
        <v>259</v>
      </c>
      <c r="F257" s="92">
        <v>74674.829178302127</v>
      </c>
      <c r="H257" s="92"/>
      <c r="J257" s="92"/>
      <c r="L257" s="92">
        <f t="shared" si="28"/>
        <v>77064.423712007803</v>
      </c>
      <c r="N257" s="92">
        <f t="shared" si="27"/>
        <v>79530.485270792051</v>
      </c>
      <c r="S257" s="100"/>
      <c r="T257" s="85"/>
    </row>
    <row r="258" spans="1:22" ht="12.75" customHeight="1" x14ac:dyDescent="0.2">
      <c r="A258" s="91"/>
      <c r="D258" s="90" t="s">
        <v>260</v>
      </c>
      <c r="F258" s="92">
        <v>51867.367695604386</v>
      </c>
      <c r="H258" s="92"/>
      <c r="J258" s="92"/>
      <c r="L258" s="92">
        <f t="shared" si="28"/>
        <v>53527.123461863725</v>
      </c>
      <c r="N258" s="92">
        <f t="shared" si="27"/>
        <v>55239.991412643365</v>
      </c>
      <c r="S258" s="100"/>
      <c r="T258" s="85"/>
    </row>
    <row r="259" spans="1:22" ht="12.75" customHeight="1" x14ac:dyDescent="0.2">
      <c r="A259" s="91"/>
      <c r="D259" s="90" t="s">
        <v>261</v>
      </c>
      <c r="F259" s="92">
        <v>45385.415232172934</v>
      </c>
      <c r="H259" s="92"/>
      <c r="J259" s="92"/>
      <c r="L259" s="92">
        <f t="shared" si="28"/>
        <v>46837.748519602472</v>
      </c>
      <c r="N259" s="92">
        <f t="shared" si="27"/>
        <v>48336.556472229749</v>
      </c>
      <c r="T259" s="85"/>
    </row>
    <row r="260" spans="1:22" ht="12.75" customHeight="1" x14ac:dyDescent="0.2">
      <c r="A260" s="91"/>
      <c r="B260" s="101"/>
      <c r="D260" s="99" t="s">
        <v>136</v>
      </c>
      <c r="F260" s="92">
        <v>40721.803200000002</v>
      </c>
      <c r="H260" s="92"/>
      <c r="J260" s="92"/>
      <c r="L260" s="92">
        <v>40721.803200000002</v>
      </c>
      <c r="N260" s="92">
        <f t="shared" si="27"/>
        <v>42024.900902400004</v>
      </c>
      <c r="T260" s="85"/>
    </row>
    <row r="261" spans="1:22" ht="12.75" customHeight="1" x14ac:dyDescent="0.2">
      <c r="A261" s="91"/>
      <c r="B261" s="94">
        <v>63</v>
      </c>
      <c r="D261" s="90" t="s">
        <v>262</v>
      </c>
      <c r="E261" s="92">
        <v>148</v>
      </c>
      <c r="H261" s="92"/>
      <c r="J261" s="92"/>
      <c r="T261" s="85"/>
    </row>
    <row r="262" spans="1:22" ht="12.75" customHeight="1" x14ac:dyDescent="0.2">
      <c r="A262" s="91"/>
      <c r="D262" s="90" t="s">
        <v>263</v>
      </c>
      <c r="F262" s="92">
        <v>175826.26469224537</v>
      </c>
      <c r="H262" s="92"/>
      <c r="I262" s="91"/>
      <c r="J262" s="92"/>
      <c r="L262" s="92">
        <f>F262*(1+$S$8)</f>
        <v>181452.70516239724</v>
      </c>
      <c r="N262" s="92">
        <f t="shared" ref="N262:N268" si="29">L262*(1+$S$8)</f>
        <v>187259.19172759395</v>
      </c>
      <c r="T262" s="85"/>
    </row>
    <row r="263" spans="1:22" ht="12.75" customHeight="1" x14ac:dyDescent="0.2">
      <c r="A263" s="91"/>
      <c r="D263" s="90" t="s">
        <v>264</v>
      </c>
      <c r="F263" s="92">
        <v>152892.72331902184</v>
      </c>
      <c r="H263" s="92"/>
      <c r="I263" s="91"/>
      <c r="J263" s="92"/>
      <c r="L263" s="92">
        <f t="shared" ref="L263:L268" si="30">F263*(1+$S$8)</f>
        <v>157785.29046523053</v>
      </c>
      <c r="N263" s="92">
        <f t="shared" si="29"/>
        <v>162834.41976011792</v>
      </c>
      <c r="T263" s="85"/>
    </row>
    <row r="264" spans="1:22" ht="12.75" customHeight="1" x14ac:dyDescent="0.2">
      <c r="A264" s="91"/>
      <c r="D264" s="90" t="s">
        <v>265</v>
      </c>
      <c r="F264" s="92">
        <v>152892.72331902184</v>
      </c>
      <c r="H264" s="92"/>
      <c r="I264" s="91"/>
      <c r="J264" s="92"/>
      <c r="L264" s="92">
        <f t="shared" si="30"/>
        <v>157785.29046523053</v>
      </c>
      <c r="N264" s="92">
        <f t="shared" si="29"/>
        <v>162834.41976011792</v>
      </c>
      <c r="T264" s="85"/>
    </row>
    <row r="265" spans="1:22" ht="12.75" customHeight="1" x14ac:dyDescent="0.2">
      <c r="A265" s="91"/>
      <c r="D265" s="90" t="s">
        <v>266</v>
      </c>
      <c r="F265" s="92">
        <v>139507.35931716926</v>
      </c>
      <c r="H265" s="92"/>
      <c r="I265" s="91"/>
      <c r="J265" s="92"/>
      <c r="L265" s="92">
        <f t="shared" si="30"/>
        <v>143971.59481531868</v>
      </c>
      <c r="N265" s="92">
        <f t="shared" si="29"/>
        <v>148578.68584940888</v>
      </c>
      <c r="T265" s="85"/>
    </row>
    <row r="266" spans="1:22" ht="12.75" customHeight="1" x14ac:dyDescent="0.2">
      <c r="A266" s="91"/>
      <c r="C266" s="90"/>
      <c r="D266" s="90" t="s">
        <v>267</v>
      </c>
      <c r="F266" s="92">
        <v>132949.0449307432</v>
      </c>
      <c r="H266" s="92"/>
      <c r="I266" s="91"/>
      <c r="J266" s="92"/>
      <c r="L266" s="92">
        <f t="shared" si="30"/>
        <v>137203.41436852698</v>
      </c>
      <c r="N266" s="92">
        <f t="shared" si="29"/>
        <v>141593.92362831984</v>
      </c>
      <c r="T266" s="85"/>
    </row>
    <row r="267" spans="1:22" ht="12.75" customHeight="1" x14ac:dyDescent="0.2">
      <c r="A267" s="91"/>
      <c r="C267" s="90"/>
      <c r="D267" s="90" t="s">
        <v>268</v>
      </c>
      <c r="F267" s="92">
        <v>132949.0449307432</v>
      </c>
      <c r="H267" s="92"/>
      <c r="I267" s="91"/>
      <c r="J267" s="92"/>
      <c r="L267" s="92">
        <f t="shared" si="30"/>
        <v>137203.41436852698</v>
      </c>
      <c r="N267" s="92">
        <f t="shared" si="29"/>
        <v>141593.92362831984</v>
      </c>
      <c r="T267" s="85"/>
    </row>
    <row r="268" spans="1:22" ht="12.75" customHeight="1" x14ac:dyDescent="0.2">
      <c r="A268" s="91"/>
      <c r="C268" s="90"/>
      <c r="D268" s="90" t="s">
        <v>269</v>
      </c>
      <c r="F268" s="92">
        <v>117479.88153024776</v>
      </c>
      <c r="H268" s="92"/>
      <c r="I268" s="91"/>
      <c r="J268" s="92"/>
      <c r="L268" s="92">
        <f t="shared" si="30"/>
        <v>121239.23773921569</v>
      </c>
      <c r="N268" s="92">
        <f t="shared" si="29"/>
        <v>125118.89334687059</v>
      </c>
      <c r="T268" s="85"/>
    </row>
    <row r="269" spans="1:22" ht="12.75" customHeight="1" x14ac:dyDescent="0.2">
      <c r="A269" s="91"/>
      <c r="B269" s="94">
        <v>64</v>
      </c>
      <c r="C269" s="90"/>
      <c r="D269" s="90" t="s">
        <v>270</v>
      </c>
      <c r="E269" s="92">
        <v>165</v>
      </c>
      <c r="H269" s="92"/>
      <c r="J269" s="92"/>
      <c r="T269" s="85"/>
    </row>
    <row r="270" spans="1:22" ht="12.75" customHeight="1" x14ac:dyDescent="0.2">
      <c r="A270" s="91"/>
      <c r="C270" s="90"/>
      <c r="D270" s="90" t="s">
        <v>271</v>
      </c>
      <c r="F270" s="92">
        <v>118433.59581027346</v>
      </c>
      <c r="H270" s="92"/>
      <c r="J270" s="92"/>
      <c r="L270" s="92">
        <f>F270*(1+$S$8)</f>
        <v>122223.47087620221</v>
      </c>
      <c r="N270" s="92">
        <f>L270*(1+$S$8)</f>
        <v>126134.62194424067</v>
      </c>
      <c r="T270" s="85"/>
    </row>
    <row r="271" spans="1:22" ht="12.75" customHeight="1" x14ac:dyDescent="0.2">
      <c r="A271" s="91"/>
      <c r="C271" s="90"/>
      <c r="D271" s="90" t="s">
        <v>272</v>
      </c>
      <c r="F271" s="92">
        <v>111714.68562849594</v>
      </c>
      <c r="H271" s="92"/>
      <c r="J271" s="92"/>
      <c r="L271" s="92">
        <f t="shared" ref="L271:L272" si="31">F271*(1+$S$8)</f>
        <v>115289.55556860782</v>
      </c>
      <c r="N271" s="92">
        <f>L271*(1+$S$8)</f>
        <v>118978.82134680326</v>
      </c>
      <c r="T271" s="85"/>
    </row>
    <row r="272" spans="1:22" ht="12.75" customHeight="1" x14ac:dyDescent="0.2">
      <c r="A272" s="91"/>
      <c r="B272" s="101"/>
      <c r="C272" s="90"/>
      <c r="D272" s="99" t="s">
        <v>273</v>
      </c>
      <c r="F272" s="92">
        <v>53587.044500000011</v>
      </c>
      <c r="H272" s="92"/>
      <c r="J272" s="92"/>
      <c r="L272" s="92">
        <f t="shared" si="31"/>
        <v>55301.829924000012</v>
      </c>
      <c r="N272" s="92">
        <f>L272*(1+$S$8)</f>
        <v>57071.488481568013</v>
      </c>
      <c r="T272" s="85"/>
      <c r="U272" s="91"/>
      <c r="V272" s="91"/>
    </row>
    <row r="273" spans="1:21" ht="12.75" customHeight="1" x14ac:dyDescent="0.2">
      <c r="A273" s="91"/>
      <c r="C273" s="90"/>
      <c r="D273" s="104" t="s">
        <v>137</v>
      </c>
      <c r="E273" s="105">
        <f>SUM(E173:E270)</f>
        <v>5661</v>
      </c>
      <c r="G273" s="105">
        <f>SUM(G175:G272)</f>
        <v>0</v>
      </c>
      <c r="H273" s="92"/>
      <c r="I273" s="105">
        <f>SUM(I175:I272)</f>
        <v>0</v>
      </c>
      <c r="J273" s="92"/>
      <c r="K273" s="105">
        <f>SUM(K175:K272)</f>
        <v>0</v>
      </c>
      <c r="M273" s="105">
        <f>SUM(M175:M272)</f>
        <v>0</v>
      </c>
      <c r="O273" s="105">
        <f>SUM(O175:O272)</f>
        <v>0</v>
      </c>
      <c r="Q273" s="105">
        <f>SUM(Q175:Q272)</f>
        <v>0</v>
      </c>
      <c r="T273" s="85"/>
    </row>
    <row r="274" spans="1:21" ht="12.75" customHeight="1" x14ac:dyDescent="0.2">
      <c r="A274" s="91"/>
      <c r="C274" s="90"/>
      <c r="D274" s="107"/>
      <c r="H274" s="92"/>
      <c r="J274" s="92"/>
      <c r="T274" s="85"/>
    </row>
    <row r="275" spans="1:21" ht="12.75" customHeight="1" x14ac:dyDescent="0.2">
      <c r="A275" s="91"/>
      <c r="C275" s="90"/>
      <c r="D275" s="90" t="s">
        <v>274</v>
      </c>
      <c r="E275" s="105">
        <f>E126+E172+E273</f>
        <v>11861</v>
      </c>
      <c r="G275" s="105">
        <f>G273+G172+G126</f>
        <v>0</v>
      </c>
      <c r="H275" s="92"/>
      <c r="I275" s="105">
        <f>I273+I172+I126</f>
        <v>0</v>
      </c>
      <c r="J275" s="92"/>
      <c r="K275" s="105">
        <f>K273+K172+K126</f>
        <v>0</v>
      </c>
      <c r="M275" s="105">
        <f>M273+M172+M126</f>
        <v>0</v>
      </c>
      <c r="O275" s="105">
        <f>O273+O172+O126</f>
        <v>0</v>
      </c>
      <c r="Q275" s="105">
        <f>Q273+Q172+Q126</f>
        <v>0</v>
      </c>
      <c r="T275" s="85"/>
    </row>
    <row r="276" spans="1:21" ht="12.75" customHeight="1" x14ac:dyDescent="0.2">
      <c r="A276" s="91"/>
      <c r="C276" s="90"/>
      <c r="D276" s="90"/>
      <c r="E276" s="91"/>
      <c r="H276" s="92"/>
      <c r="J276" s="92"/>
      <c r="T276" s="85"/>
    </row>
    <row r="277" spans="1:21" ht="12.75" customHeight="1" x14ac:dyDescent="0.2">
      <c r="A277" s="91"/>
      <c r="C277" s="90"/>
      <c r="D277" s="109" t="s">
        <v>275</v>
      </c>
      <c r="H277" s="92"/>
      <c r="J277" s="92"/>
      <c r="T277" s="85"/>
    </row>
    <row r="278" spans="1:21" ht="12.75" customHeight="1" x14ac:dyDescent="0.2">
      <c r="A278" s="91"/>
      <c r="C278" s="90"/>
      <c r="D278" s="109"/>
      <c r="H278" s="92"/>
      <c r="J278" s="92"/>
      <c r="T278" s="85"/>
    </row>
    <row r="279" spans="1:21" ht="12.75" customHeight="1" x14ac:dyDescent="0.2">
      <c r="A279" s="91"/>
      <c r="C279" s="90"/>
      <c r="D279" s="90" t="s">
        <v>18</v>
      </c>
      <c r="H279" s="92"/>
      <c r="J279" s="92"/>
      <c r="T279" s="85"/>
    </row>
    <row r="280" spans="1:21" ht="12.75" customHeight="1" x14ac:dyDescent="0.2">
      <c r="A280" s="91"/>
      <c r="C280" s="90"/>
      <c r="D280" s="90" t="s">
        <v>19</v>
      </c>
      <c r="H280" s="92"/>
      <c r="J280" s="92"/>
      <c r="T280" s="85"/>
    </row>
    <row r="281" spans="1:21" ht="12.75" customHeight="1" x14ac:dyDescent="0.2">
      <c r="A281" s="91"/>
      <c r="B281" s="94">
        <v>1</v>
      </c>
      <c r="C281" s="90"/>
      <c r="D281" s="90" t="s">
        <v>49</v>
      </c>
      <c r="E281" s="92">
        <v>1</v>
      </c>
      <c r="F281" s="92">
        <v>119202.76099170906</v>
      </c>
      <c r="H281" s="92"/>
      <c r="J281" s="92"/>
      <c r="L281" s="92">
        <f>F281*(1+$S$8)</f>
        <v>123017.24934344375</v>
      </c>
      <c r="N281" s="92">
        <f>L281*(1+$S$8)</f>
        <v>126953.80132243395</v>
      </c>
      <c r="T281" s="85"/>
    </row>
    <row r="282" spans="1:21" ht="12.75" customHeight="1" x14ac:dyDescent="0.2">
      <c r="A282" s="91"/>
      <c r="B282" s="94">
        <v>2</v>
      </c>
      <c r="C282" s="90"/>
      <c r="D282" s="90" t="s">
        <v>50</v>
      </c>
      <c r="E282" s="92">
        <v>4</v>
      </c>
      <c r="F282" s="92">
        <v>102847.98492618444</v>
      </c>
      <c r="H282" s="92"/>
      <c r="J282" s="92"/>
      <c r="L282" s="92">
        <f>F282*(1+$S$8)</f>
        <v>106139.12044382234</v>
      </c>
      <c r="N282" s="92">
        <f>L282*(1+$S$8)</f>
        <v>109535.57229802465</v>
      </c>
      <c r="T282" s="85"/>
    </row>
    <row r="283" spans="1:21" s="18" customFormat="1" ht="12.75" customHeight="1" x14ac:dyDescent="0.2">
      <c r="A283" s="17"/>
      <c r="B283" s="94">
        <v>3</v>
      </c>
      <c r="D283" s="99" t="s">
        <v>103</v>
      </c>
      <c r="E283" s="19">
        <v>1</v>
      </c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92"/>
      <c r="R283" s="19"/>
      <c r="T283" s="85"/>
    </row>
    <row r="284" spans="1:21" s="18" customFormat="1" ht="12.75" customHeight="1" x14ac:dyDescent="0.2">
      <c r="A284" s="17"/>
      <c r="B284" s="48"/>
      <c r="D284" s="99" t="s">
        <v>104</v>
      </c>
      <c r="E284" s="19"/>
      <c r="F284" s="19">
        <v>65197.475400000003</v>
      </c>
      <c r="G284" s="19"/>
      <c r="H284" s="19"/>
      <c r="I284" s="19"/>
      <c r="J284" s="19"/>
      <c r="K284" s="19"/>
      <c r="L284" s="19">
        <f t="shared" ref="L284:L292" si="32">F284*(1+$S$8)</f>
        <v>67283.794612800004</v>
      </c>
      <c r="M284" s="19"/>
      <c r="N284" s="19">
        <f t="shared" ref="N284:N292" si="33">L284*(1+$S$8)</f>
        <v>69436.87604040961</v>
      </c>
      <c r="O284" s="19"/>
      <c r="P284" s="19"/>
      <c r="Q284" s="19"/>
      <c r="R284" s="19"/>
      <c r="S284" s="19"/>
      <c r="T284" s="85"/>
      <c r="U284" s="17"/>
    </row>
    <row r="285" spans="1:21" s="18" customFormat="1" ht="12.75" customHeight="1" x14ac:dyDescent="0.2">
      <c r="A285" s="17"/>
      <c r="B285" s="49"/>
      <c r="D285" s="99" t="s">
        <v>105</v>
      </c>
      <c r="E285" s="19"/>
      <c r="F285" s="19">
        <v>65197.475400000003</v>
      </c>
      <c r="G285" s="19"/>
      <c r="H285" s="19"/>
      <c r="I285" s="19"/>
      <c r="J285" s="19"/>
      <c r="K285" s="19"/>
      <c r="L285" s="19">
        <f t="shared" si="32"/>
        <v>67283.794612800004</v>
      </c>
      <c r="M285" s="19"/>
      <c r="N285" s="19">
        <f t="shared" si="33"/>
        <v>69436.87604040961</v>
      </c>
      <c r="O285" s="19"/>
      <c r="P285" s="19"/>
      <c r="Q285" s="19"/>
      <c r="R285" s="19"/>
      <c r="S285" s="17"/>
      <c r="T285" s="85"/>
    </row>
    <row r="286" spans="1:21" s="18" customFormat="1" ht="12.75" customHeight="1" x14ac:dyDescent="0.2">
      <c r="A286" s="17"/>
      <c r="B286" s="49"/>
      <c r="D286" s="99" t="s">
        <v>106</v>
      </c>
      <c r="E286" s="19"/>
      <c r="F286" s="19">
        <v>60278.985000000001</v>
      </c>
      <c r="G286" s="19"/>
      <c r="H286" s="19"/>
      <c r="I286" s="19"/>
      <c r="J286" s="19"/>
      <c r="K286" s="19"/>
      <c r="L286" s="19">
        <f t="shared" si="32"/>
        <v>62207.912520000005</v>
      </c>
      <c r="M286" s="19"/>
      <c r="N286" s="19">
        <f t="shared" si="33"/>
        <v>64198.565720640006</v>
      </c>
      <c r="O286" s="19"/>
      <c r="P286" s="19"/>
      <c r="Q286" s="19"/>
      <c r="R286" s="19"/>
      <c r="S286" s="17"/>
      <c r="T286" s="85"/>
    </row>
    <row r="287" spans="1:21" s="18" customFormat="1" ht="12.75" customHeight="1" x14ac:dyDescent="0.2">
      <c r="A287" s="17"/>
      <c r="B287" s="49"/>
      <c r="D287" s="99" t="s">
        <v>107</v>
      </c>
      <c r="E287" s="19"/>
      <c r="F287" s="19">
        <v>57960.5625</v>
      </c>
      <c r="G287" s="19"/>
      <c r="H287" s="19"/>
      <c r="I287" s="19"/>
      <c r="J287" s="19"/>
      <c r="K287" s="19"/>
      <c r="L287" s="19">
        <f t="shared" si="32"/>
        <v>59815.300500000005</v>
      </c>
      <c r="M287" s="19"/>
      <c r="N287" s="19">
        <f t="shared" si="33"/>
        <v>61729.39011600001</v>
      </c>
      <c r="O287" s="19"/>
      <c r="P287" s="19"/>
      <c r="Q287" s="19"/>
      <c r="R287" s="19"/>
      <c r="S287" s="17"/>
      <c r="T287" s="85"/>
    </row>
    <row r="288" spans="1:21" s="90" customFormat="1" ht="12.75" customHeight="1" x14ac:dyDescent="0.2">
      <c r="A288" s="91"/>
      <c r="B288" s="103"/>
      <c r="D288" s="99" t="s">
        <v>108</v>
      </c>
      <c r="E288" s="92"/>
      <c r="F288" s="92">
        <v>57960.5625</v>
      </c>
      <c r="G288" s="92"/>
      <c r="H288" s="92"/>
      <c r="I288" s="92"/>
      <c r="J288" s="92"/>
      <c r="K288" s="92"/>
      <c r="L288" s="19">
        <f t="shared" si="32"/>
        <v>59815.300500000005</v>
      </c>
      <c r="M288" s="92"/>
      <c r="N288" s="19">
        <f t="shared" si="33"/>
        <v>61729.39011600001</v>
      </c>
      <c r="O288" s="92"/>
      <c r="P288" s="19"/>
      <c r="Q288" s="19"/>
      <c r="R288" s="19"/>
      <c r="T288" s="85"/>
    </row>
    <row r="289" spans="1:20" s="18" customFormat="1" ht="12.75" customHeight="1" x14ac:dyDescent="0.2">
      <c r="A289" s="17"/>
      <c r="B289" s="49"/>
      <c r="D289" s="99" t="s">
        <v>109</v>
      </c>
      <c r="E289" s="19"/>
      <c r="F289" s="19">
        <v>51526.224500000011</v>
      </c>
      <c r="G289" s="19"/>
      <c r="H289" s="19"/>
      <c r="I289" s="19"/>
      <c r="J289" s="19"/>
      <c r="K289" s="19"/>
      <c r="L289" s="19">
        <f t="shared" si="32"/>
        <v>53175.063684000015</v>
      </c>
      <c r="M289" s="19"/>
      <c r="N289" s="19">
        <f t="shared" si="33"/>
        <v>54876.665721888014</v>
      </c>
      <c r="O289" s="19"/>
      <c r="P289" s="19"/>
      <c r="Q289" s="19"/>
      <c r="R289" s="19"/>
      <c r="S289" s="17"/>
      <c r="T289" s="85"/>
    </row>
    <row r="290" spans="1:20" s="90" customFormat="1" ht="12.75" customHeight="1" x14ac:dyDescent="0.2">
      <c r="A290" s="91"/>
      <c r="B290" s="103"/>
      <c r="D290" s="99" t="s">
        <v>110</v>
      </c>
      <c r="E290" s="92"/>
      <c r="F290" s="92">
        <v>51526.224500000011</v>
      </c>
      <c r="G290" s="92"/>
      <c r="H290" s="92"/>
      <c r="I290" s="92"/>
      <c r="J290" s="92"/>
      <c r="K290" s="92"/>
      <c r="L290" s="19">
        <f t="shared" si="32"/>
        <v>53175.063684000015</v>
      </c>
      <c r="M290" s="92"/>
      <c r="N290" s="19">
        <f t="shared" si="33"/>
        <v>54876.665721888014</v>
      </c>
      <c r="O290" s="92"/>
      <c r="P290" s="19"/>
      <c r="Q290" s="19"/>
      <c r="R290" s="19"/>
      <c r="T290" s="85"/>
    </row>
    <row r="291" spans="1:20" s="18" customFormat="1" ht="12.75" customHeight="1" x14ac:dyDescent="0.2">
      <c r="A291" s="17"/>
      <c r="B291" s="49"/>
      <c r="D291" s="99" t="s">
        <v>111</v>
      </c>
      <c r="E291" s="19"/>
      <c r="F291" s="19">
        <v>45806.304100000008</v>
      </c>
      <c r="G291" s="19"/>
      <c r="H291" s="19"/>
      <c r="I291" s="19"/>
      <c r="J291" s="19"/>
      <c r="K291" s="19"/>
      <c r="L291" s="19">
        <f t="shared" si="32"/>
        <v>47272.10583120001</v>
      </c>
      <c r="M291" s="19"/>
      <c r="N291" s="19">
        <f t="shared" si="33"/>
        <v>48784.813217798408</v>
      </c>
      <c r="O291" s="19"/>
      <c r="P291" s="19"/>
      <c r="Q291" s="19"/>
      <c r="R291" s="19"/>
      <c r="S291" s="17"/>
      <c r="T291" s="85"/>
    </row>
    <row r="292" spans="1:20" s="90" customFormat="1" ht="12.6" customHeight="1" x14ac:dyDescent="0.2">
      <c r="A292" s="91"/>
      <c r="B292" s="103"/>
      <c r="D292" s="99" t="s">
        <v>112</v>
      </c>
      <c r="E292" s="92"/>
      <c r="F292" s="92">
        <v>37650.036500000009</v>
      </c>
      <c r="G292" s="92"/>
      <c r="H292" s="92"/>
      <c r="I292" s="92"/>
      <c r="J292" s="92"/>
      <c r="K292" s="92"/>
      <c r="L292" s="19">
        <f t="shared" si="32"/>
        <v>38854.837668000007</v>
      </c>
      <c r="M292" s="92"/>
      <c r="N292" s="19">
        <f t="shared" si="33"/>
        <v>40098.19247337601</v>
      </c>
      <c r="O292" s="92"/>
      <c r="P292" s="19"/>
      <c r="Q292" s="19"/>
      <c r="R292" s="19"/>
      <c r="T292" s="85"/>
    </row>
    <row r="293" spans="1:20" ht="12.75" customHeight="1" x14ac:dyDescent="0.2">
      <c r="A293" s="91"/>
      <c r="C293" s="90"/>
      <c r="D293" s="104" t="s">
        <v>137</v>
      </c>
      <c r="E293" s="105">
        <f>SUM(E281:E292)</f>
        <v>6</v>
      </c>
      <c r="G293" s="105">
        <f>SUM(G281:G292)</f>
        <v>0</v>
      </c>
      <c r="H293" s="92"/>
      <c r="I293" s="105">
        <f>SUM(I281:I292)</f>
        <v>0</v>
      </c>
      <c r="J293" s="92"/>
      <c r="K293" s="105">
        <f>SUM(K281:K292)</f>
        <v>0</v>
      </c>
      <c r="M293" s="105">
        <f>SUM(M281:M292)</f>
        <v>0</v>
      </c>
      <c r="O293" s="105">
        <f>SUM(O281:O292)</f>
        <v>0</v>
      </c>
      <c r="Q293" s="105">
        <f>SUM(Q281:Q292)</f>
        <v>0</v>
      </c>
      <c r="T293" s="85"/>
    </row>
    <row r="294" spans="1:20" ht="12.75" customHeight="1" x14ac:dyDescent="0.2">
      <c r="A294" s="91"/>
      <c r="C294" s="90"/>
      <c r="D294" s="107"/>
      <c r="H294" s="92"/>
      <c r="J294" s="92"/>
      <c r="T294" s="85"/>
    </row>
    <row r="295" spans="1:20" ht="12.75" customHeight="1" x14ac:dyDescent="0.2">
      <c r="A295" s="91"/>
      <c r="C295" s="90"/>
      <c r="D295" s="90" t="s">
        <v>18</v>
      </c>
      <c r="H295" s="92"/>
      <c r="J295" s="92"/>
      <c r="T295" s="85"/>
    </row>
    <row r="296" spans="1:20" ht="12.75" customHeight="1" x14ac:dyDescent="0.2">
      <c r="A296" s="91"/>
      <c r="C296" s="90"/>
      <c r="D296" s="90" t="s">
        <v>138</v>
      </c>
      <c r="H296" s="92"/>
      <c r="J296" s="92"/>
      <c r="T296" s="85"/>
    </row>
    <row r="297" spans="1:20" ht="12.75" customHeight="1" x14ac:dyDescent="0.2">
      <c r="A297" s="91"/>
      <c r="B297" s="94">
        <v>4</v>
      </c>
      <c r="C297" s="90"/>
      <c r="D297" s="90" t="s">
        <v>139</v>
      </c>
      <c r="E297" s="92">
        <v>19</v>
      </c>
      <c r="H297" s="92"/>
      <c r="J297" s="92"/>
      <c r="T297" s="85"/>
    </row>
    <row r="298" spans="1:20" ht="12.75" customHeight="1" x14ac:dyDescent="0.2">
      <c r="A298" s="91"/>
      <c r="C298" s="90"/>
      <c r="D298" s="90" t="s">
        <v>141</v>
      </c>
      <c r="F298" s="92">
        <v>235968.03131980635</v>
      </c>
      <c r="H298" s="92"/>
      <c r="J298" s="92"/>
      <c r="L298" s="92">
        <f>F298*(1+$S$8)</f>
        <v>243519.00832204017</v>
      </c>
      <c r="N298" s="92">
        <f t="shared" ref="N298:N303" si="34">L298*(1+$S$8)</f>
        <v>251311.61658834547</v>
      </c>
      <c r="T298" s="85"/>
    </row>
    <row r="299" spans="1:20" ht="12.75" customHeight="1" x14ac:dyDescent="0.2">
      <c r="A299" s="91"/>
      <c r="C299" s="90"/>
      <c r="D299" s="90" t="s">
        <v>142</v>
      </c>
      <c r="F299" s="92">
        <v>217751.84039596058</v>
      </c>
      <c r="H299" s="92"/>
      <c r="J299" s="92"/>
      <c r="L299" s="92">
        <f t="shared" ref="L299:L303" si="35">F299*(1+$S$8)</f>
        <v>224719.89928863134</v>
      </c>
      <c r="N299" s="92">
        <f t="shared" si="34"/>
        <v>231910.93606586754</v>
      </c>
      <c r="T299" s="85"/>
    </row>
    <row r="300" spans="1:20" ht="12.75" customHeight="1" x14ac:dyDescent="0.2">
      <c r="A300" s="91"/>
      <c r="C300" s="90"/>
      <c r="D300" s="90" t="s">
        <v>143</v>
      </c>
      <c r="F300" s="92">
        <v>205596.48043752756</v>
      </c>
      <c r="H300" s="92"/>
      <c r="J300" s="92"/>
      <c r="L300" s="92">
        <f t="shared" si="35"/>
        <v>212175.56781152845</v>
      </c>
      <c r="N300" s="92">
        <f t="shared" si="34"/>
        <v>218965.18598149737</v>
      </c>
      <c r="T300" s="85"/>
    </row>
    <row r="301" spans="1:20" ht="12.75" customHeight="1" x14ac:dyDescent="0.2">
      <c r="A301" s="91"/>
      <c r="C301" s="90"/>
      <c r="D301" s="90" t="s">
        <v>144</v>
      </c>
      <c r="F301" s="92">
        <v>165203.7780119598</v>
      </c>
      <c r="H301" s="92"/>
      <c r="J301" s="92"/>
      <c r="L301" s="92">
        <f t="shared" si="35"/>
        <v>170490.29890834252</v>
      </c>
      <c r="N301" s="92">
        <f t="shared" si="34"/>
        <v>175945.9884734095</v>
      </c>
      <c r="T301" s="85"/>
    </row>
    <row r="302" spans="1:20" ht="12.75" customHeight="1" x14ac:dyDescent="0.2">
      <c r="A302" s="91"/>
      <c r="B302" s="94">
        <v>5</v>
      </c>
      <c r="C302" s="90"/>
      <c r="D302" s="90" t="s">
        <v>155</v>
      </c>
      <c r="E302" s="92">
        <v>1</v>
      </c>
      <c r="F302" s="92">
        <v>169813.98912226708</v>
      </c>
      <c r="H302" s="92"/>
      <c r="J302" s="92"/>
      <c r="L302" s="92">
        <f t="shared" si="35"/>
        <v>175248.03677417964</v>
      </c>
      <c r="N302" s="92">
        <f t="shared" si="34"/>
        <v>180855.9739509534</v>
      </c>
      <c r="T302" s="85"/>
    </row>
    <row r="303" spans="1:20" ht="12.75" customHeight="1" x14ac:dyDescent="0.2">
      <c r="A303" s="91"/>
      <c r="B303" s="94">
        <v>6</v>
      </c>
      <c r="C303" s="90"/>
      <c r="D303" s="90" t="s">
        <v>168</v>
      </c>
      <c r="E303" s="92">
        <v>1</v>
      </c>
      <c r="F303" s="92">
        <v>111713.77552292928</v>
      </c>
      <c r="H303" s="92"/>
      <c r="J303" s="92"/>
      <c r="L303" s="92">
        <f t="shared" si="35"/>
        <v>115288.61633966301</v>
      </c>
      <c r="N303" s="92">
        <f t="shared" si="34"/>
        <v>118977.85206253223</v>
      </c>
      <c r="T303" s="85"/>
    </row>
    <row r="304" spans="1:20" ht="12.75" customHeight="1" x14ac:dyDescent="0.2">
      <c r="A304" s="91"/>
      <c r="C304" s="90"/>
      <c r="D304" s="104" t="s">
        <v>137</v>
      </c>
      <c r="E304" s="105">
        <f>SUM(E297:E303)</f>
        <v>21</v>
      </c>
      <c r="G304" s="105">
        <f>SUM(G297:G303)</f>
        <v>0</v>
      </c>
      <c r="H304" s="92"/>
      <c r="I304" s="105">
        <f>SUM(I297:I303)</f>
        <v>0</v>
      </c>
      <c r="J304" s="92"/>
      <c r="K304" s="105">
        <f>SUM(K297:K303)</f>
        <v>0</v>
      </c>
      <c r="M304" s="105">
        <f>SUM(M297:M303)</f>
        <v>0</v>
      </c>
      <c r="O304" s="105">
        <f>SUM(O297:O303)</f>
        <v>0</v>
      </c>
      <c r="Q304" s="105">
        <f>SUM(Q297:Q303)</f>
        <v>0</v>
      </c>
      <c r="T304" s="85"/>
    </row>
    <row r="305" spans="1:21" ht="12.75" customHeight="1" x14ac:dyDescent="0.2">
      <c r="A305" s="91"/>
      <c r="C305" s="90"/>
      <c r="D305" s="90"/>
      <c r="H305" s="92"/>
      <c r="J305" s="92"/>
      <c r="T305" s="85"/>
    </row>
    <row r="306" spans="1:21" ht="12.75" customHeight="1" x14ac:dyDescent="0.2">
      <c r="A306" s="91"/>
      <c r="C306" s="90"/>
      <c r="D306" s="109" t="s">
        <v>284</v>
      </c>
      <c r="H306" s="92"/>
      <c r="J306" s="92"/>
      <c r="T306" s="85"/>
    </row>
    <row r="307" spans="1:21" ht="12.75" customHeight="1" x14ac:dyDescent="0.2">
      <c r="A307" s="91"/>
      <c r="C307" s="90"/>
      <c r="D307" s="109"/>
      <c r="H307" s="92"/>
      <c r="J307" s="92"/>
      <c r="T307" s="85"/>
    </row>
    <row r="308" spans="1:21" ht="12.75" customHeight="1" x14ac:dyDescent="0.2">
      <c r="A308" s="91"/>
      <c r="C308" s="90"/>
      <c r="D308" s="90" t="s">
        <v>18</v>
      </c>
      <c r="H308" s="92"/>
      <c r="J308" s="92"/>
      <c r="T308" s="85"/>
    </row>
    <row r="309" spans="1:21" ht="12.75" customHeight="1" x14ac:dyDescent="0.2">
      <c r="A309" s="91"/>
      <c r="C309" s="90"/>
      <c r="D309" s="90" t="s">
        <v>19</v>
      </c>
      <c r="H309" s="92"/>
      <c r="J309" s="92"/>
      <c r="T309" s="85"/>
    </row>
    <row r="310" spans="1:21" ht="12.75" customHeight="1" x14ac:dyDescent="0.2">
      <c r="A310" s="91"/>
      <c r="B310" s="94">
        <v>7</v>
      </c>
      <c r="C310" s="90"/>
      <c r="D310" s="90" t="s">
        <v>26</v>
      </c>
      <c r="E310" s="92">
        <v>1</v>
      </c>
      <c r="F310" s="92">
        <v>350746.72268704028</v>
      </c>
      <c r="H310" s="92"/>
      <c r="J310" s="92"/>
      <c r="L310" s="92">
        <f>F310*(1+$S$8)</f>
        <v>361970.6178130256</v>
      </c>
      <c r="N310" s="92">
        <f>L310*(1+$S$8)</f>
        <v>373553.67758304242</v>
      </c>
      <c r="T310" s="85"/>
    </row>
    <row r="311" spans="1:21" ht="12.75" customHeight="1" x14ac:dyDescent="0.2">
      <c r="A311" s="91"/>
      <c r="B311" s="94">
        <v>8</v>
      </c>
      <c r="C311" s="90"/>
      <c r="D311" s="90" t="s">
        <v>29</v>
      </c>
      <c r="E311" s="92">
        <v>1</v>
      </c>
      <c r="F311" s="92">
        <v>237373.72047143499</v>
      </c>
      <c r="H311" s="92"/>
      <c r="J311" s="92"/>
      <c r="L311" s="92">
        <f>F311*(1+$S$8)</f>
        <v>244969.67952652092</v>
      </c>
      <c r="N311" s="92">
        <f>L311*(1+$S$8)</f>
        <v>252808.70927136959</v>
      </c>
      <c r="T311" s="85"/>
    </row>
    <row r="312" spans="1:21" ht="12.75" customHeight="1" x14ac:dyDescent="0.2">
      <c r="A312" s="91"/>
      <c r="B312" s="94">
        <v>9</v>
      </c>
      <c r="C312" s="90"/>
      <c r="D312" s="90" t="s">
        <v>48</v>
      </c>
      <c r="E312" s="92">
        <v>1</v>
      </c>
      <c r="F312" s="92">
        <v>131541.05310001154</v>
      </c>
      <c r="H312" s="92"/>
      <c r="J312" s="92"/>
      <c r="L312" s="92">
        <f>F312*(1+$S$8)</f>
        <v>135750.36679921192</v>
      </c>
      <c r="N312" s="92">
        <f>L312*(1+$S$8)</f>
        <v>140094.37853678671</v>
      </c>
      <c r="T312" s="85"/>
    </row>
    <row r="313" spans="1:21" ht="12.75" customHeight="1" x14ac:dyDescent="0.2">
      <c r="A313" s="91"/>
      <c r="B313" s="94">
        <v>10</v>
      </c>
      <c r="C313" s="90"/>
      <c r="D313" s="90" t="s">
        <v>50</v>
      </c>
      <c r="E313" s="92">
        <v>1</v>
      </c>
      <c r="F313" s="92">
        <v>102847.98492618444</v>
      </c>
      <c r="H313" s="92"/>
      <c r="J313" s="92"/>
      <c r="L313" s="92">
        <f>F313*(1+$S$8)</f>
        <v>106139.12044382234</v>
      </c>
      <c r="N313" s="92">
        <f>L313*(1+$S$8)</f>
        <v>109535.57229802465</v>
      </c>
      <c r="T313" s="85"/>
    </row>
    <row r="314" spans="1:21" ht="12.75" customHeight="1" x14ac:dyDescent="0.2">
      <c r="A314" s="91"/>
      <c r="B314" s="94">
        <v>11</v>
      </c>
      <c r="C314" s="90"/>
      <c r="D314" s="90" t="s">
        <v>170</v>
      </c>
      <c r="E314" s="92">
        <v>1</v>
      </c>
      <c r="F314" s="92">
        <v>76272.093100000013</v>
      </c>
      <c r="H314" s="92"/>
      <c r="J314" s="92"/>
      <c r="L314" s="92">
        <f>F314*(1+$S$8)</f>
        <v>78712.800079200009</v>
      </c>
      <c r="N314" s="92">
        <f>L314*(1+$S$8)</f>
        <v>81231.609681734408</v>
      </c>
      <c r="T314" s="85"/>
    </row>
    <row r="315" spans="1:21" s="18" customFormat="1" ht="12.75" customHeight="1" x14ac:dyDescent="0.2">
      <c r="A315" s="17"/>
      <c r="B315" s="94">
        <v>12</v>
      </c>
      <c r="D315" s="99" t="s">
        <v>103</v>
      </c>
      <c r="E315" s="19">
        <v>4</v>
      </c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T315" s="85"/>
    </row>
    <row r="316" spans="1:21" s="18" customFormat="1" ht="12.75" customHeight="1" x14ac:dyDescent="0.2">
      <c r="A316" s="17"/>
      <c r="B316" s="48"/>
      <c r="D316" s="99" t="s">
        <v>104</v>
      </c>
      <c r="E316" s="19"/>
      <c r="F316" s="19">
        <v>65197.475400000003</v>
      </c>
      <c r="G316" s="19"/>
      <c r="H316" s="19"/>
      <c r="I316" s="19"/>
      <c r="J316" s="19"/>
      <c r="K316" s="19"/>
      <c r="L316" s="19">
        <f t="shared" ref="L316:L324" si="36">F316*(1+$S$8)</f>
        <v>67283.794612800004</v>
      </c>
      <c r="M316" s="19"/>
      <c r="N316" s="19">
        <f t="shared" ref="N316:N324" si="37">L316*(1+$S$8)</f>
        <v>69436.87604040961</v>
      </c>
      <c r="O316" s="19"/>
      <c r="P316" s="19"/>
      <c r="Q316" s="19"/>
      <c r="R316" s="19"/>
      <c r="S316" s="19"/>
      <c r="T316" s="85"/>
      <c r="U316" s="17"/>
    </row>
    <row r="317" spans="1:21" s="18" customFormat="1" ht="12.75" customHeight="1" x14ac:dyDescent="0.2">
      <c r="A317" s="17"/>
      <c r="B317" s="49"/>
      <c r="D317" s="99" t="s">
        <v>105</v>
      </c>
      <c r="E317" s="19"/>
      <c r="F317" s="19">
        <v>65197.475400000003</v>
      </c>
      <c r="G317" s="19"/>
      <c r="H317" s="19"/>
      <c r="I317" s="19"/>
      <c r="J317" s="19"/>
      <c r="K317" s="19"/>
      <c r="L317" s="19">
        <f t="shared" si="36"/>
        <v>67283.794612800004</v>
      </c>
      <c r="M317" s="19"/>
      <c r="N317" s="19">
        <f t="shared" si="37"/>
        <v>69436.87604040961</v>
      </c>
      <c r="O317" s="19"/>
      <c r="P317" s="19"/>
      <c r="Q317" s="19"/>
      <c r="R317" s="19"/>
      <c r="S317" s="17"/>
      <c r="T317" s="85"/>
    </row>
    <row r="318" spans="1:21" s="18" customFormat="1" ht="12.75" customHeight="1" x14ac:dyDescent="0.2">
      <c r="A318" s="17"/>
      <c r="B318" s="49"/>
      <c r="D318" s="99" t="s">
        <v>106</v>
      </c>
      <c r="E318" s="19"/>
      <c r="F318" s="19">
        <v>60278.985000000001</v>
      </c>
      <c r="G318" s="19"/>
      <c r="H318" s="19"/>
      <c r="I318" s="19"/>
      <c r="J318" s="19"/>
      <c r="K318" s="19"/>
      <c r="L318" s="19">
        <f t="shared" si="36"/>
        <v>62207.912520000005</v>
      </c>
      <c r="M318" s="19"/>
      <c r="N318" s="19">
        <f t="shared" si="37"/>
        <v>64198.565720640006</v>
      </c>
      <c r="O318" s="19"/>
      <c r="P318" s="19"/>
      <c r="Q318" s="19"/>
      <c r="R318" s="19"/>
      <c r="S318" s="17"/>
      <c r="T318" s="85"/>
    </row>
    <row r="319" spans="1:21" s="18" customFormat="1" ht="12.75" customHeight="1" x14ac:dyDescent="0.2">
      <c r="A319" s="17"/>
      <c r="B319" s="49"/>
      <c r="D319" s="99" t="s">
        <v>107</v>
      </c>
      <c r="E319" s="19"/>
      <c r="F319" s="19">
        <v>57960.5625</v>
      </c>
      <c r="G319" s="19"/>
      <c r="H319" s="19"/>
      <c r="I319" s="19"/>
      <c r="J319" s="19"/>
      <c r="K319" s="19"/>
      <c r="L319" s="19">
        <f t="shared" si="36"/>
        <v>59815.300500000005</v>
      </c>
      <c r="M319" s="19"/>
      <c r="N319" s="19">
        <f t="shared" si="37"/>
        <v>61729.39011600001</v>
      </c>
      <c r="O319" s="19"/>
      <c r="P319" s="19"/>
      <c r="Q319" s="19"/>
      <c r="R319" s="19"/>
      <c r="S319" s="17"/>
      <c r="T319" s="85"/>
    </row>
    <row r="320" spans="1:21" s="90" customFormat="1" ht="12.75" customHeight="1" x14ac:dyDescent="0.2">
      <c r="A320" s="91"/>
      <c r="B320" s="103"/>
      <c r="D320" s="99" t="s">
        <v>108</v>
      </c>
      <c r="E320" s="92"/>
      <c r="F320" s="92">
        <v>57960.5625</v>
      </c>
      <c r="G320" s="92"/>
      <c r="H320" s="92"/>
      <c r="I320" s="92"/>
      <c r="J320" s="92"/>
      <c r="K320" s="92"/>
      <c r="L320" s="19">
        <f t="shared" si="36"/>
        <v>59815.300500000005</v>
      </c>
      <c r="M320" s="92"/>
      <c r="N320" s="19">
        <f t="shared" si="37"/>
        <v>61729.39011600001</v>
      </c>
      <c r="O320" s="92"/>
      <c r="P320" s="19"/>
      <c r="Q320" s="19"/>
      <c r="R320" s="19"/>
      <c r="T320" s="85"/>
    </row>
    <row r="321" spans="1:20" s="18" customFormat="1" ht="12.75" customHeight="1" x14ac:dyDescent="0.2">
      <c r="A321" s="17"/>
      <c r="B321" s="49"/>
      <c r="D321" s="99" t="s">
        <v>109</v>
      </c>
      <c r="E321" s="19"/>
      <c r="F321" s="19">
        <v>51526.224500000011</v>
      </c>
      <c r="G321" s="19"/>
      <c r="H321" s="19"/>
      <c r="I321" s="19"/>
      <c r="J321" s="19"/>
      <c r="K321" s="19"/>
      <c r="L321" s="19">
        <f t="shared" si="36"/>
        <v>53175.063684000015</v>
      </c>
      <c r="M321" s="19"/>
      <c r="N321" s="19">
        <f t="shared" si="37"/>
        <v>54876.665721888014</v>
      </c>
      <c r="O321" s="19"/>
      <c r="P321" s="19"/>
      <c r="Q321" s="19"/>
      <c r="R321" s="19"/>
      <c r="S321" s="17"/>
      <c r="T321" s="85"/>
    </row>
    <row r="322" spans="1:20" s="90" customFormat="1" ht="12.75" customHeight="1" x14ac:dyDescent="0.2">
      <c r="A322" s="91"/>
      <c r="B322" s="103"/>
      <c r="D322" s="99" t="s">
        <v>110</v>
      </c>
      <c r="E322" s="92"/>
      <c r="F322" s="92">
        <v>51526.224500000011</v>
      </c>
      <c r="G322" s="92"/>
      <c r="H322" s="92"/>
      <c r="I322" s="92"/>
      <c r="J322" s="92"/>
      <c r="K322" s="92"/>
      <c r="L322" s="19">
        <f t="shared" si="36"/>
        <v>53175.063684000015</v>
      </c>
      <c r="M322" s="92"/>
      <c r="N322" s="19">
        <f t="shared" si="37"/>
        <v>54876.665721888014</v>
      </c>
      <c r="O322" s="92"/>
      <c r="P322" s="19"/>
      <c r="Q322" s="19"/>
      <c r="R322" s="19"/>
      <c r="T322" s="85"/>
    </row>
    <row r="323" spans="1:20" s="18" customFormat="1" ht="12.75" customHeight="1" x14ac:dyDescent="0.2">
      <c r="A323" s="17"/>
      <c r="B323" s="49"/>
      <c r="D323" s="99" t="s">
        <v>111</v>
      </c>
      <c r="E323" s="19"/>
      <c r="F323" s="19">
        <v>45806.304100000008</v>
      </c>
      <c r="G323" s="19"/>
      <c r="H323" s="19"/>
      <c r="I323" s="19"/>
      <c r="J323" s="19"/>
      <c r="K323" s="19"/>
      <c r="L323" s="19">
        <f t="shared" si="36"/>
        <v>47272.10583120001</v>
      </c>
      <c r="M323" s="19"/>
      <c r="N323" s="19">
        <f t="shared" si="37"/>
        <v>48784.813217798408</v>
      </c>
      <c r="O323" s="19"/>
      <c r="P323" s="19"/>
      <c r="Q323" s="19"/>
      <c r="R323" s="19"/>
      <c r="S323" s="17"/>
      <c r="T323" s="85"/>
    </row>
    <row r="324" spans="1:20" s="90" customFormat="1" ht="12.6" customHeight="1" x14ac:dyDescent="0.2">
      <c r="A324" s="91"/>
      <c r="B324" s="103"/>
      <c r="D324" s="99" t="s">
        <v>112</v>
      </c>
      <c r="E324" s="92"/>
      <c r="F324" s="92">
        <v>37650.036500000009</v>
      </c>
      <c r="G324" s="92"/>
      <c r="H324" s="92"/>
      <c r="I324" s="92"/>
      <c r="J324" s="92"/>
      <c r="K324" s="92"/>
      <c r="L324" s="19">
        <f t="shared" si="36"/>
        <v>38854.837668000007</v>
      </c>
      <c r="M324" s="92"/>
      <c r="N324" s="19">
        <f t="shared" si="37"/>
        <v>40098.19247337601</v>
      </c>
      <c r="O324" s="92"/>
      <c r="P324" s="19"/>
      <c r="Q324" s="19"/>
      <c r="R324" s="19"/>
      <c r="T324" s="85"/>
    </row>
    <row r="325" spans="1:20" ht="12.75" customHeight="1" x14ac:dyDescent="0.2">
      <c r="A325" s="91"/>
      <c r="C325" s="90"/>
      <c r="D325" s="104" t="s">
        <v>137</v>
      </c>
      <c r="E325" s="105">
        <f>SUM(E310:E324)</f>
        <v>9</v>
      </c>
      <c r="G325" s="105">
        <f>SUM(G310:G324)</f>
        <v>0</v>
      </c>
      <c r="H325" s="92"/>
      <c r="I325" s="105">
        <f>SUM(I310:I324)</f>
        <v>0</v>
      </c>
      <c r="J325" s="92"/>
      <c r="K325" s="105">
        <f>SUM(K310:K324)</f>
        <v>0</v>
      </c>
      <c r="M325" s="105">
        <f>SUM(M310:M324)</f>
        <v>0</v>
      </c>
      <c r="O325" s="105">
        <f>SUM(O310:O324)</f>
        <v>0</v>
      </c>
      <c r="Q325" s="105">
        <f>SUM(Q310:Q324)</f>
        <v>0</v>
      </c>
      <c r="T325" s="85"/>
    </row>
    <row r="326" spans="1:20" ht="12.75" customHeight="1" x14ac:dyDescent="0.2">
      <c r="A326" s="91"/>
      <c r="C326" s="90"/>
      <c r="D326" s="107"/>
      <c r="H326" s="92"/>
      <c r="J326" s="92"/>
      <c r="T326" s="85"/>
    </row>
    <row r="327" spans="1:20" ht="12.75" customHeight="1" x14ac:dyDescent="0.2">
      <c r="A327" s="91"/>
      <c r="C327" s="90"/>
      <c r="D327" s="90" t="s">
        <v>18</v>
      </c>
      <c r="H327" s="92"/>
      <c r="J327" s="92"/>
      <c r="T327" s="85"/>
    </row>
    <row r="328" spans="1:20" ht="12.75" customHeight="1" x14ac:dyDescent="0.2">
      <c r="A328" s="91"/>
      <c r="C328" s="90"/>
      <c r="D328" s="90" t="s">
        <v>138</v>
      </c>
      <c r="H328" s="92"/>
      <c r="J328" s="92"/>
      <c r="T328" s="85"/>
    </row>
    <row r="329" spans="1:20" ht="12.75" customHeight="1" x14ac:dyDescent="0.2">
      <c r="A329" s="91"/>
      <c r="B329" s="94">
        <v>13</v>
      </c>
      <c r="C329" s="90"/>
      <c r="D329" s="90" t="s">
        <v>276</v>
      </c>
      <c r="E329" s="92">
        <v>5</v>
      </c>
      <c r="F329" s="92">
        <v>248131.41461814573</v>
      </c>
      <c r="H329" s="92"/>
      <c r="J329" s="92"/>
      <c r="L329" s="92">
        <f>F329*(1+$S$8)</f>
        <v>256071.6198859264</v>
      </c>
      <c r="N329" s="92">
        <f>L329*(1+$S$8)</f>
        <v>264265.91172227607</v>
      </c>
      <c r="T329" s="85"/>
    </row>
    <row r="330" spans="1:20" ht="12.75" customHeight="1" x14ac:dyDescent="0.2">
      <c r="A330" s="91"/>
      <c r="B330" s="94">
        <v>14</v>
      </c>
      <c r="C330" s="90"/>
      <c r="D330" s="90" t="s">
        <v>139</v>
      </c>
      <c r="E330" s="92">
        <v>6</v>
      </c>
      <c r="H330" s="92"/>
      <c r="J330" s="92"/>
      <c r="T330" s="85"/>
    </row>
    <row r="331" spans="1:20" ht="12.75" customHeight="1" x14ac:dyDescent="0.2">
      <c r="A331" s="91"/>
      <c r="C331" s="90"/>
      <c r="D331" s="90" t="s">
        <v>141</v>
      </c>
      <c r="F331" s="92">
        <v>235968.03131980635</v>
      </c>
      <c r="H331" s="92"/>
      <c r="J331" s="92"/>
      <c r="L331" s="92">
        <f>F331*(1+$S$8)</f>
        <v>243519.00832204017</v>
      </c>
      <c r="N331" s="92">
        <f>L331*(1+$S$8)</f>
        <v>251311.61658834547</v>
      </c>
      <c r="T331" s="85"/>
    </row>
    <row r="332" spans="1:20" ht="12.75" customHeight="1" x14ac:dyDescent="0.2">
      <c r="A332" s="91"/>
      <c r="C332" s="90"/>
      <c r="D332" s="90" t="s">
        <v>142</v>
      </c>
      <c r="F332" s="92">
        <v>217751.84039596058</v>
      </c>
      <c r="H332" s="92"/>
      <c r="J332" s="92"/>
      <c r="L332" s="92">
        <f t="shared" ref="L332:L333" si="38">F332*(1+$S$8)</f>
        <v>224719.89928863134</v>
      </c>
      <c r="N332" s="92">
        <f>L332*(1+$S$8)</f>
        <v>231910.93606586754</v>
      </c>
      <c r="T332" s="85"/>
    </row>
    <row r="333" spans="1:20" ht="12.75" customHeight="1" x14ac:dyDescent="0.2">
      <c r="A333" s="91"/>
      <c r="C333" s="90"/>
      <c r="D333" s="90" t="s">
        <v>143</v>
      </c>
      <c r="F333" s="92">
        <v>205596.48043752756</v>
      </c>
      <c r="H333" s="92"/>
      <c r="J333" s="92"/>
      <c r="L333" s="92">
        <f t="shared" si="38"/>
        <v>212175.56781152845</v>
      </c>
      <c r="N333" s="92">
        <f>L333*(1+$S$8)</f>
        <v>218965.18598149737</v>
      </c>
      <c r="T333" s="85"/>
    </row>
    <row r="334" spans="1:20" ht="12.75" customHeight="1" x14ac:dyDescent="0.2">
      <c r="A334" s="91"/>
      <c r="C334" s="90"/>
      <c r="D334" s="104" t="s">
        <v>137</v>
      </c>
      <c r="E334" s="105">
        <f>SUM(E329:E333)</f>
        <v>11</v>
      </c>
      <c r="G334" s="105">
        <f>SUM(G329:G333)</f>
        <v>0</v>
      </c>
      <c r="H334" s="92"/>
      <c r="I334" s="105">
        <f>SUM(I329:I333)</f>
        <v>0</v>
      </c>
      <c r="J334" s="92"/>
      <c r="K334" s="105">
        <f>SUM(K329:K333)</f>
        <v>0</v>
      </c>
      <c r="M334" s="105">
        <f>SUM(M329:M333)</f>
        <v>0</v>
      </c>
      <c r="O334" s="105">
        <f>SUM(O329:O333)</f>
        <v>0</v>
      </c>
      <c r="Q334" s="105">
        <f>SUM(Q329:Q333)</f>
        <v>0</v>
      </c>
      <c r="T334" s="85"/>
    </row>
    <row r="335" spans="1:20" ht="12.75" customHeight="1" x14ac:dyDescent="0.2">
      <c r="A335" s="91"/>
      <c r="C335" s="90"/>
      <c r="D335" s="90"/>
      <c r="H335" s="92"/>
      <c r="J335" s="92"/>
      <c r="T335" s="85"/>
    </row>
    <row r="336" spans="1:20" ht="12.75" customHeight="1" x14ac:dyDescent="0.2">
      <c r="A336" s="91"/>
      <c r="C336" s="90"/>
      <c r="D336" s="109" t="s">
        <v>277</v>
      </c>
      <c r="H336" s="92"/>
      <c r="J336" s="92"/>
      <c r="T336" s="85"/>
    </row>
    <row r="337" spans="1:20" ht="12.75" customHeight="1" x14ac:dyDescent="0.2">
      <c r="A337" s="91"/>
      <c r="C337" s="90"/>
      <c r="D337" s="109"/>
      <c r="H337" s="92"/>
      <c r="J337" s="92"/>
      <c r="T337" s="85"/>
    </row>
    <row r="338" spans="1:20" ht="12.75" customHeight="1" x14ac:dyDescent="0.2">
      <c r="A338" s="91"/>
      <c r="C338" s="90"/>
      <c r="D338" s="90" t="s">
        <v>18</v>
      </c>
      <c r="H338" s="92"/>
      <c r="J338" s="92"/>
      <c r="T338" s="85"/>
    </row>
    <row r="339" spans="1:20" ht="12.75" customHeight="1" x14ac:dyDescent="0.2">
      <c r="A339" s="91"/>
      <c r="C339" s="90"/>
      <c r="D339" s="90" t="s">
        <v>19</v>
      </c>
      <c r="E339" s="110"/>
      <c r="H339" s="92"/>
      <c r="J339" s="92"/>
      <c r="T339" s="85"/>
    </row>
    <row r="340" spans="1:20" ht="12.75" customHeight="1" x14ac:dyDescent="0.2">
      <c r="A340" s="91"/>
      <c r="B340" s="94">
        <v>15</v>
      </c>
      <c r="C340" s="90"/>
      <c r="D340" s="90" t="s">
        <v>278</v>
      </c>
      <c r="E340" s="111">
        <v>1</v>
      </c>
      <c r="F340" s="92">
        <v>368892.30821970804</v>
      </c>
      <c r="H340" s="92"/>
      <c r="J340" s="92"/>
      <c r="K340" s="111"/>
      <c r="L340" s="92">
        <f>F340*(1+$S$8)</f>
        <v>380696.86208273872</v>
      </c>
      <c r="M340" s="111"/>
      <c r="N340" s="92">
        <f>L340*(1+$S$8)</f>
        <v>392879.16166938638</v>
      </c>
      <c r="O340" s="111"/>
      <c r="T340" s="85"/>
    </row>
    <row r="341" spans="1:20" ht="12.75" customHeight="1" x14ac:dyDescent="0.2">
      <c r="A341" s="91"/>
      <c r="B341" s="94">
        <v>16</v>
      </c>
      <c r="C341" s="90"/>
      <c r="D341" s="90" t="s">
        <v>170</v>
      </c>
      <c r="E341" s="111">
        <v>6</v>
      </c>
      <c r="F341" s="92">
        <v>76272.093100000013</v>
      </c>
      <c r="H341" s="92"/>
      <c r="J341" s="92"/>
      <c r="K341" s="111"/>
      <c r="L341" s="92">
        <f t="shared" ref="L341:L342" si="39">F341*(1+$S$8)</f>
        <v>78712.800079200009</v>
      </c>
      <c r="M341" s="111"/>
      <c r="N341" s="92">
        <f>L341*(1+$S$8)</f>
        <v>81231.609681734408</v>
      </c>
      <c r="O341" s="111"/>
      <c r="T341" s="85"/>
    </row>
    <row r="342" spans="1:20" ht="12.75" customHeight="1" x14ac:dyDescent="0.2">
      <c r="A342" s="91"/>
      <c r="B342" s="94">
        <v>17</v>
      </c>
      <c r="C342" s="90"/>
      <c r="D342" s="90" t="s">
        <v>173</v>
      </c>
      <c r="E342" s="92">
        <v>4</v>
      </c>
      <c r="F342" s="92">
        <v>51526.224500000011</v>
      </c>
      <c r="H342" s="92"/>
      <c r="J342" s="92"/>
      <c r="L342" s="92">
        <f t="shared" si="39"/>
        <v>53175.063684000015</v>
      </c>
      <c r="N342" s="92">
        <f>L342*(1+$S$8)</f>
        <v>54876.665721888014</v>
      </c>
      <c r="T342" s="85"/>
    </row>
    <row r="343" spans="1:20" ht="12.75" customHeight="1" x14ac:dyDescent="0.2">
      <c r="A343" s="91"/>
      <c r="C343" s="90"/>
      <c r="D343" s="104" t="s">
        <v>137</v>
      </c>
      <c r="E343" s="105">
        <f>SUM(E340:E342)</f>
        <v>11</v>
      </c>
      <c r="G343" s="105">
        <f>SUM(G340:G342)</f>
        <v>0</v>
      </c>
      <c r="H343" s="92"/>
      <c r="I343" s="105">
        <f>SUM(I340:I342)</f>
        <v>0</v>
      </c>
      <c r="J343" s="92"/>
      <c r="K343" s="105">
        <f>SUM(K340:K342)</f>
        <v>0</v>
      </c>
      <c r="M343" s="105">
        <f>SUM(M340:M342)</f>
        <v>0</v>
      </c>
      <c r="O343" s="105">
        <f>SUM(O340:O342)</f>
        <v>0</v>
      </c>
      <c r="Q343" s="105">
        <f>SUM(Q340:Q342)</f>
        <v>0</v>
      </c>
      <c r="T343" s="85"/>
    </row>
    <row r="344" spans="1:20" ht="12.75" customHeight="1" x14ac:dyDescent="0.2">
      <c r="A344" s="91"/>
      <c r="C344" s="90"/>
      <c r="D344" s="107"/>
      <c r="H344" s="92"/>
      <c r="J344" s="92"/>
      <c r="T344" s="85"/>
    </row>
    <row r="345" spans="1:20" ht="12.75" customHeight="1" x14ac:dyDescent="0.2">
      <c r="A345" s="91"/>
      <c r="C345" s="90"/>
      <c r="D345" s="90" t="s">
        <v>18</v>
      </c>
      <c r="H345" s="92"/>
      <c r="J345" s="92"/>
      <c r="T345" s="85"/>
    </row>
    <row r="346" spans="1:20" ht="12.75" customHeight="1" x14ac:dyDescent="0.2">
      <c r="A346" s="91"/>
      <c r="C346" s="90"/>
      <c r="D346" s="90" t="s">
        <v>138</v>
      </c>
      <c r="H346" s="92"/>
      <c r="J346" s="92"/>
      <c r="T346" s="85"/>
    </row>
    <row r="347" spans="1:20" ht="12.75" customHeight="1" x14ac:dyDescent="0.2">
      <c r="A347" s="91"/>
      <c r="B347" s="94">
        <v>18</v>
      </c>
      <c r="C347" s="90"/>
      <c r="D347" s="90" t="s">
        <v>139</v>
      </c>
      <c r="E347" s="92">
        <v>24</v>
      </c>
      <c r="F347" s="112"/>
      <c r="H347" s="92"/>
      <c r="J347" s="92"/>
      <c r="T347" s="85"/>
    </row>
    <row r="348" spans="1:20" ht="12.75" customHeight="1" x14ac:dyDescent="0.2">
      <c r="A348" s="91"/>
      <c r="C348" s="90"/>
      <c r="D348" s="90" t="s">
        <v>146</v>
      </c>
      <c r="F348" s="92">
        <v>230454.46663287922</v>
      </c>
      <c r="H348" s="92"/>
      <c r="J348" s="92"/>
      <c r="L348" s="92">
        <f>F348*(1+$S$8)</f>
        <v>237829.00956513136</v>
      </c>
      <c r="N348" s="92">
        <f t="shared" ref="N348:N353" si="40">L348*(1+$S$8)</f>
        <v>245439.53787121558</v>
      </c>
      <c r="T348" s="85"/>
    </row>
    <row r="349" spans="1:20" ht="12.75" customHeight="1" x14ac:dyDescent="0.2">
      <c r="A349" s="91"/>
      <c r="C349" s="90"/>
      <c r="D349" s="90" t="s">
        <v>149</v>
      </c>
      <c r="F349" s="92">
        <v>217750.23572797928</v>
      </c>
      <c r="H349" s="92"/>
      <c r="J349" s="92"/>
      <c r="L349" s="92">
        <f t="shared" ref="L349:L353" si="41">F349*(1+$S$8)</f>
        <v>224718.24327127461</v>
      </c>
      <c r="N349" s="92">
        <f t="shared" si="40"/>
        <v>231909.22705595542</v>
      </c>
      <c r="T349" s="85"/>
    </row>
    <row r="350" spans="1:20" ht="12.75" customHeight="1" x14ac:dyDescent="0.2">
      <c r="A350" s="91"/>
      <c r="C350" s="90"/>
      <c r="D350" s="90" t="s">
        <v>151</v>
      </c>
      <c r="F350" s="92">
        <v>205596.48043752756</v>
      </c>
      <c r="H350" s="92"/>
      <c r="J350" s="92"/>
      <c r="L350" s="92">
        <f t="shared" si="41"/>
        <v>212175.56781152845</v>
      </c>
      <c r="N350" s="92">
        <f t="shared" si="40"/>
        <v>218965.18598149737</v>
      </c>
      <c r="T350" s="85"/>
    </row>
    <row r="351" spans="1:20" ht="12.75" customHeight="1" x14ac:dyDescent="0.2">
      <c r="A351" s="91"/>
      <c r="C351" s="90"/>
      <c r="D351" s="90" t="s">
        <v>145</v>
      </c>
      <c r="F351" s="92">
        <v>141462.71522845924</v>
      </c>
      <c r="H351" s="92"/>
      <c r="J351" s="92"/>
      <c r="L351" s="92">
        <f t="shared" si="41"/>
        <v>145989.52211576994</v>
      </c>
      <c r="N351" s="92">
        <f t="shared" si="40"/>
        <v>150661.18682347459</v>
      </c>
      <c r="T351" s="85"/>
    </row>
    <row r="352" spans="1:20" ht="12.75" customHeight="1" x14ac:dyDescent="0.2">
      <c r="A352" s="91"/>
      <c r="B352" s="94">
        <v>19</v>
      </c>
      <c r="C352" s="90"/>
      <c r="D352" s="90" t="s">
        <v>167</v>
      </c>
      <c r="E352" s="92">
        <v>6</v>
      </c>
      <c r="F352" s="92">
        <v>142529.81943603125</v>
      </c>
      <c r="H352" s="92"/>
      <c r="J352" s="92"/>
      <c r="L352" s="92">
        <f t="shared" si="41"/>
        <v>147090.77365798425</v>
      </c>
      <c r="N352" s="92">
        <f t="shared" si="40"/>
        <v>151797.67841503976</v>
      </c>
      <c r="T352" s="85"/>
    </row>
    <row r="353" spans="1:21" ht="12.75" customHeight="1" x14ac:dyDescent="0.2">
      <c r="A353" s="91"/>
      <c r="B353" s="94">
        <v>20</v>
      </c>
      <c r="C353" s="90"/>
      <c r="D353" s="90" t="s">
        <v>172</v>
      </c>
      <c r="E353" s="92">
        <v>4</v>
      </c>
      <c r="F353" s="92">
        <v>55600.140884454842</v>
      </c>
      <c r="H353" s="92"/>
      <c r="J353" s="92"/>
      <c r="L353" s="92">
        <f t="shared" si="41"/>
        <v>57379.345392757401</v>
      </c>
      <c r="N353" s="92">
        <f t="shared" si="40"/>
        <v>59215.484445325637</v>
      </c>
      <c r="T353" s="85"/>
    </row>
    <row r="354" spans="1:21" ht="12.75" customHeight="1" x14ac:dyDescent="0.2">
      <c r="A354" s="91"/>
      <c r="C354" s="90"/>
      <c r="D354" s="104" t="s">
        <v>137</v>
      </c>
      <c r="E354" s="105">
        <f>SUM(E347:E353)</f>
        <v>34</v>
      </c>
      <c r="G354" s="105">
        <f>SUM(G347:G353)</f>
        <v>0</v>
      </c>
      <c r="H354" s="92"/>
      <c r="I354" s="105">
        <f>SUM(I347:I353)</f>
        <v>0</v>
      </c>
      <c r="J354" s="92"/>
      <c r="K354" s="105">
        <f>SUM(K347:K353)</f>
        <v>0</v>
      </c>
      <c r="M354" s="105">
        <f>SUM(M347:M353)</f>
        <v>0</v>
      </c>
      <c r="O354" s="105">
        <f>SUM(O347:O353)</f>
        <v>0</v>
      </c>
      <c r="Q354" s="105">
        <f>SUM(Q347:Q353)</f>
        <v>0</v>
      </c>
      <c r="T354" s="85"/>
    </row>
    <row r="355" spans="1:21" ht="12.75" customHeight="1" x14ac:dyDescent="0.2">
      <c r="A355" s="91"/>
      <c r="C355" s="90"/>
      <c r="D355" s="90"/>
      <c r="H355" s="92"/>
      <c r="J355" s="92"/>
      <c r="T355" s="85"/>
    </row>
    <row r="356" spans="1:21" ht="12.75" customHeight="1" x14ac:dyDescent="0.2">
      <c r="A356" s="91"/>
      <c r="C356" s="90"/>
      <c r="D356" s="109" t="s">
        <v>285</v>
      </c>
      <c r="H356" s="92"/>
      <c r="J356" s="92"/>
      <c r="T356" s="85"/>
    </row>
    <row r="357" spans="1:21" ht="12.75" customHeight="1" x14ac:dyDescent="0.2">
      <c r="A357" s="91"/>
      <c r="C357" s="90"/>
      <c r="D357" s="109"/>
      <c r="H357" s="92"/>
      <c r="J357" s="92"/>
      <c r="T357" s="85"/>
    </row>
    <row r="358" spans="1:21" ht="12.75" customHeight="1" x14ac:dyDescent="0.2">
      <c r="A358" s="91"/>
      <c r="C358" s="90"/>
      <c r="D358" s="90" t="s">
        <v>18</v>
      </c>
      <c r="H358" s="92"/>
      <c r="J358" s="92"/>
      <c r="T358" s="85"/>
    </row>
    <row r="359" spans="1:21" ht="12.75" customHeight="1" x14ac:dyDescent="0.2">
      <c r="A359" s="91"/>
      <c r="C359" s="90"/>
      <c r="D359" s="90" t="s">
        <v>19</v>
      </c>
      <c r="H359" s="92"/>
      <c r="J359" s="92"/>
      <c r="T359" s="85"/>
    </row>
    <row r="360" spans="1:21" ht="12.75" customHeight="1" x14ac:dyDescent="0.2">
      <c r="A360" s="91"/>
      <c r="B360" s="94">
        <v>21</v>
      </c>
      <c r="C360" s="90"/>
      <c r="D360" s="100" t="s">
        <v>279</v>
      </c>
      <c r="E360" s="92">
        <v>17</v>
      </c>
      <c r="F360" s="112"/>
      <c r="H360" s="92"/>
      <c r="J360" s="92"/>
      <c r="T360" s="85"/>
    </row>
    <row r="361" spans="1:21" ht="12.75" customHeight="1" x14ac:dyDescent="0.2">
      <c r="A361" s="91"/>
      <c r="D361" s="100" t="s">
        <v>48</v>
      </c>
      <c r="F361" s="92">
        <v>131541.05310001154</v>
      </c>
      <c r="H361" s="92"/>
      <c r="J361" s="92"/>
      <c r="L361" s="92">
        <f t="shared" ref="L361:L363" si="42">F361*(1+$S$8)</f>
        <v>135750.36679921192</v>
      </c>
      <c r="N361" s="92">
        <f>L361*(1+$S$8)</f>
        <v>140094.37853678671</v>
      </c>
      <c r="T361" s="85"/>
    </row>
    <row r="362" spans="1:21" ht="12.75" customHeight="1" x14ac:dyDescent="0.2">
      <c r="A362" s="91"/>
      <c r="D362" s="100" t="s">
        <v>49</v>
      </c>
      <c r="F362" s="92">
        <v>119202.76099170906</v>
      </c>
      <c r="H362" s="92"/>
      <c r="J362" s="92"/>
      <c r="L362" s="92">
        <f t="shared" si="42"/>
        <v>123017.24934344375</v>
      </c>
      <c r="N362" s="92">
        <f>L362*(1+$S$8)</f>
        <v>126953.80132243395</v>
      </c>
      <c r="T362" s="85"/>
    </row>
    <row r="363" spans="1:21" ht="12.75" customHeight="1" x14ac:dyDescent="0.2">
      <c r="A363" s="91"/>
      <c r="D363" s="100" t="s">
        <v>50</v>
      </c>
      <c r="F363" s="92">
        <v>102847.98492618444</v>
      </c>
      <c r="H363" s="92"/>
      <c r="J363" s="92"/>
      <c r="L363" s="92">
        <f t="shared" si="42"/>
        <v>106139.12044382234</v>
      </c>
      <c r="N363" s="92">
        <f>L363*(1+$S$8)</f>
        <v>109535.57229802465</v>
      </c>
      <c r="T363" s="85"/>
    </row>
    <row r="364" spans="1:21" s="18" customFormat="1" ht="12.75" customHeight="1" x14ac:dyDescent="0.2">
      <c r="A364" s="17"/>
      <c r="B364" s="48">
        <v>22</v>
      </c>
      <c r="D364" s="99" t="s">
        <v>103</v>
      </c>
      <c r="E364" s="19">
        <v>2</v>
      </c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T364" s="85"/>
    </row>
    <row r="365" spans="1:21" s="18" customFormat="1" ht="12.75" customHeight="1" x14ac:dyDescent="0.2">
      <c r="A365" s="17"/>
      <c r="B365" s="48"/>
      <c r="D365" s="99" t="s">
        <v>104</v>
      </c>
      <c r="E365" s="19"/>
      <c r="F365" s="19">
        <v>65197.475400000003</v>
      </c>
      <c r="G365" s="19"/>
      <c r="H365" s="19"/>
      <c r="I365" s="19"/>
      <c r="J365" s="19"/>
      <c r="K365" s="19"/>
      <c r="L365" s="19">
        <f>F365*(1+$S$8)</f>
        <v>67283.794612800004</v>
      </c>
      <c r="M365" s="19"/>
      <c r="N365" s="19">
        <f t="shared" ref="N365:N373" si="43">L365*(1+$S$8)</f>
        <v>69436.87604040961</v>
      </c>
      <c r="O365" s="19"/>
      <c r="P365" s="19"/>
      <c r="Q365" s="19"/>
      <c r="R365" s="19"/>
      <c r="S365" s="19"/>
      <c r="T365" s="85"/>
      <c r="U365" s="17"/>
    </row>
    <row r="366" spans="1:21" s="18" customFormat="1" ht="12.75" customHeight="1" x14ac:dyDescent="0.2">
      <c r="A366" s="17"/>
      <c r="B366" s="49"/>
      <c r="D366" s="99" t="s">
        <v>105</v>
      </c>
      <c r="E366" s="19"/>
      <c r="F366" s="19">
        <v>65197.475400000003</v>
      </c>
      <c r="G366" s="19"/>
      <c r="H366" s="19"/>
      <c r="I366" s="19"/>
      <c r="J366" s="19"/>
      <c r="K366" s="19"/>
      <c r="L366" s="19">
        <f t="shared" ref="L366:L373" si="44">F366*(1+$S$8)</f>
        <v>67283.794612800004</v>
      </c>
      <c r="M366" s="19"/>
      <c r="N366" s="19">
        <f t="shared" si="43"/>
        <v>69436.87604040961</v>
      </c>
      <c r="O366" s="19"/>
      <c r="P366" s="19"/>
      <c r="Q366" s="19"/>
      <c r="R366" s="19"/>
      <c r="S366" s="17"/>
      <c r="T366" s="85"/>
    </row>
    <row r="367" spans="1:21" s="18" customFormat="1" ht="12.75" customHeight="1" x14ac:dyDescent="0.2">
      <c r="A367" s="17"/>
      <c r="B367" s="49"/>
      <c r="D367" s="99" t="s">
        <v>106</v>
      </c>
      <c r="E367" s="19"/>
      <c r="F367" s="19">
        <v>60278.985000000001</v>
      </c>
      <c r="G367" s="19"/>
      <c r="H367" s="19"/>
      <c r="I367" s="19"/>
      <c r="J367" s="19"/>
      <c r="K367" s="19"/>
      <c r="L367" s="19">
        <f t="shared" si="44"/>
        <v>62207.912520000005</v>
      </c>
      <c r="M367" s="19"/>
      <c r="N367" s="19">
        <f t="shared" si="43"/>
        <v>64198.565720640006</v>
      </c>
      <c r="O367" s="19"/>
      <c r="P367" s="19"/>
      <c r="Q367" s="19"/>
      <c r="R367" s="19"/>
      <c r="S367" s="17"/>
      <c r="T367" s="85"/>
    </row>
    <row r="368" spans="1:21" s="18" customFormat="1" ht="12.75" customHeight="1" x14ac:dyDescent="0.2">
      <c r="A368" s="17"/>
      <c r="B368" s="49"/>
      <c r="D368" s="99" t="s">
        <v>107</v>
      </c>
      <c r="E368" s="19"/>
      <c r="F368" s="19">
        <v>57960.5625</v>
      </c>
      <c r="G368" s="19"/>
      <c r="H368" s="19"/>
      <c r="I368" s="19"/>
      <c r="J368" s="19"/>
      <c r="K368" s="19"/>
      <c r="L368" s="19">
        <f t="shared" si="44"/>
        <v>59815.300500000005</v>
      </c>
      <c r="M368" s="19"/>
      <c r="N368" s="19">
        <f t="shared" si="43"/>
        <v>61729.39011600001</v>
      </c>
      <c r="O368" s="19"/>
      <c r="P368" s="19"/>
      <c r="Q368" s="19"/>
      <c r="R368" s="19"/>
      <c r="S368" s="17"/>
      <c r="T368" s="85"/>
    </row>
    <row r="369" spans="1:22" s="90" customFormat="1" ht="12.75" customHeight="1" x14ac:dyDescent="0.2">
      <c r="A369" s="91"/>
      <c r="B369" s="103"/>
      <c r="D369" s="99" t="s">
        <v>108</v>
      </c>
      <c r="E369" s="92"/>
      <c r="F369" s="92">
        <v>57960.5625</v>
      </c>
      <c r="G369" s="92"/>
      <c r="H369" s="92"/>
      <c r="I369" s="92"/>
      <c r="J369" s="92"/>
      <c r="K369" s="92"/>
      <c r="L369" s="19">
        <f t="shared" si="44"/>
        <v>59815.300500000005</v>
      </c>
      <c r="M369" s="92"/>
      <c r="N369" s="19">
        <f t="shared" si="43"/>
        <v>61729.39011600001</v>
      </c>
      <c r="O369" s="92"/>
      <c r="P369" s="19"/>
      <c r="Q369" s="19"/>
      <c r="R369" s="19"/>
      <c r="T369" s="85"/>
    </row>
    <row r="370" spans="1:22" s="18" customFormat="1" ht="12.75" customHeight="1" x14ac:dyDescent="0.2">
      <c r="A370" s="17"/>
      <c r="B370" s="49"/>
      <c r="D370" s="99" t="s">
        <v>109</v>
      </c>
      <c r="E370" s="19"/>
      <c r="F370" s="19">
        <v>51526.224500000011</v>
      </c>
      <c r="G370" s="19"/>
      <c r="H370" s="19"/>
      <c r="I370" s="19"/>
      <c r="J370" s="19"/>
      <c r="K370" s="19"/>
      <c r="L370" s="19">
        <f t="shared" si="44"/>
        <v>53175.063684000015</v>
      </c>
      <c r="M370" s="19"/>
      <c r="N370" s="19">
        <f t="shared" si="43"/>
        <v>54876.665721888014</v>
      </c>
      <c r="O370" s="19"/>
      <c r="P370" s="19"/>
      <c r="Q370" s="19"/>
      <c r="R370" s="19"/>
      <c r="S370" s="17"/>
      <c r="T370" s="85"/>
    </row>
    <row r="371" spans="1:22" s="90" customFormat="1" ht="12.75" customHeight="1" x14ac:dyDescent="0.2">
      <c r="A371" s="91"/>
      <c r="B371" s="103"/>
      <c r="D371" s="99" t="s">
        <v>110</v>
      </c>
      <c r="E371" s="92"/>
      <c r="F371" s="92">
        <v>51526.224500000011</v>
      </c>
      <c r="G371" s="92"/>
      <c r="H371" s="92"/>
      <c r="I371" s="92"/>
      <c r="J371" s="92"/>
      <c r="K371" s="92"/>
      <c r="L371" s="19">
        <f t="shared" si="44"/>
        <v>53175.063684000015</v>
      </c>
      <c r="M371" s="92"/>
      <c r="N371" s="19">
        <f t="shared" si="43"/>
        <v>54876.665721888014</v>
      </c>
      <c r="O371" s="92"/>
      <c r="P371" s="19"/>
      <c r="Q371" s="19"/>
      <c r="R371" s="19"/>
      <c r="T371" s="85"/>
    </row>
    <row r="372" spans="1:22" s="18" customFormat="1" ht="12.75" customHeight="1" x14ac:dyDescent="0.2">
      <c r="A372" s="17"/>
      <c r="B372" s="49"/>
      <c r="D372" s="99" t="s">
        <v>111</v>
      </c>
      <c r="E372" s="19"/>
      <c r="F372" s="19">
        <v>45806.304100000008</v>
      </c>
      <c r="G372" s="19"/>
      <c r="H372" s="19"/>
      <c r="I372" s="19"/>
      <c r="J372" s="19"/>
      <c r="K372" s="19"/>
      <c r="L372" s="19">
        <f t="shared" si="44"/>
        <v>47272.10583120001</v>
      </c>
      <c r="M372" s="19"/>
      <c r="N372" s="19">
        <f t="shared" si="43"/>
        <v>48784.813217798408</v>
      </c>
      <c r="O372" s="19"/>
      <c r="P372" s="19"/>
      <c r="Q372" s="19"/>
      <c r="R372" s="19"/>
      <c r="S372" s="17"/>
      <c r="T372" s="85"/>
    </row>
    <row r="373" spans="1:22" s="90" customFormat="1" ht="12.6" customHeight="1" x14ac:dyDescent="0.2">
      <c r="A373" s="91"/>
      <c r="B373" s="103"/>
      <c r="D373" s="99" t="s">
        <v>112</v>
      </c>
      <c r="E373" s="92"/>
      <c r="F373" s="92">
        <v>37650.036500000009</v>
      </c>
      <c r="G373" s="92"/>
      <c r="H373" s="92"/>
      <c r="I373" s="92"/>
      <c r="J373" s="92"/>
      <c r="K373" s="92"/>
      <c r="L373" s="19">
        <f t="shared" si="44"/>
        <v>38854.837668000007</v>
      </c>
      <c r="M373" s="92"/>
      <c r="N373" s="19">
        <f t="shared" si="43"/>
        <v>40098.19247337601</v>
      </c>
      <c r="O373" s="92"/>
      <c r="P373" s="19"/>
      <c r="Q373" s="19"/>
      <c r="R373" s="19"/>
      <c r="T373" s="85"/>
    </row>
    <row r="374" spans="1:22" ht="12.75" customHeight="1" x14ac:dyDescent="0.2">
      <c r="A374" s="91"/>
      <c r="C374" s="113"/>
      <c r="D374" s="104" t="s">
        <v>137</v>
      </c>
      <c r="E374" s="105">
        <f>SUM(E359:E373)</f>
        <v>19</v>
      </c>
      <c r="G374" s="105">
        <f>SUM(G360:G373)</f>
        <v>0</v>
      </c>
      <c r="H374" s="92"/>
      <c r="I374" s="105">
        <f>SUM(I360:I373)</f>
        <v>0</v>
      </c>
      <c r="J374" s="92"/>
      <c r="K374" s="105">
        <f>SUM(K359:K373)</f>
        <v>0</v>
      </c>
      <c r="M374" s="105">
        <f>SUM(M359:M373)</f>
        <v>0</v>
      </c>
      <c r="O374" s="105">
        <f>SUM(O359:O373)</f>
        <v>0</v>
      </c>
      <c r="Q374" s="105">
        <f>SUM(Q360:Q373)</f>
        <v>0</v>
      </c>
      <c r="T374" s="85"/>
    </row>
    <row r="375" spans="1:22" ht="12.75" customHeight="1" x14ac:dyDescent="0.2">
      <c r="A375" s="91"/>
      <c r="C375" s="90"/>
      <c r="D375" s="90"/>
      <c r="E375" s="91"/>
      <c r="H375" s="92"/>
      <c r="J375" s="92"/>
      <c r="K375" s="91"/>
      <c r="M375" s="91"/>
      <c r="O375" s="91"/>
      <c r="T375" s="85"/>
    </row>
    <row r="376" spans="1:22" ht="12.75" customHeight="1" x14ac:dyDescent="0.2">
      <c r="A376" s="91"/>
      <c r="D376" s="85" t="s">
        <v>18</v>
      </c>
      <c r="H376" s="92"/>
      <c r="J376" s="92"/>
      <c r="T376" s="85"/>
    </row>
    <row r="377" spans="1:22" ht="12.75" customHeight="1" x14ac:dyDescent="0.2">
      <c r="A377" s="91"/>
      <c r="D377" s="85" t="s">
        <v>138</v>
      </c>
      <c r="H377" s="92"/>
      <c r="J377" s="92"/>
      <c r="T377" s="85"/>
    </row>
    <row r="378" spans="1:22" ht="12.75" customHeight="1" x14ac:dyDescent="0.2">
      <c r="A378" s="91"/>
      <c r="B378" s="94">
        <v>23</v>
      </c>
      <c r="D378" s="85" t="s">
        <v>143</v>
      </c>
      <c r="E378" s="92">
        <v>1</v>
      </c>
      <c r="F378" s="92">
        <v>199958.45192699399</v>
      </c>
      <c r="H378" s="92"/>
      <c r="J378" s="92"/>
      <c r="L378" s="92">
        <f>F378*(1+$S$8)</f>
        <v>206357.12238865779</v>
      </c>
      <c r="N378" s="92">
        <f>L378*(1+$S$8)</f>
        <v>212960.55030509486</v>
      </c>
      <c r="T378" s="85"/>
    </row>
    <row r="379" spans="1:22" ht="12.75" customHeight="1" x14ac:dyDescent="0.2">
      <c r="A379" s="91"/>
      <c r="B379" s="94">
        <v>24</v>
      </c>
      <c r="D379" s="85" t="s">
        <v>156</v>
      </c>
      <c r="E379" s="92">
        <v>1</v>
      </c>
      <c r="F379" s="92">
        <v>160674.99064374989</v>
      </c>
      <c r="H379" s="92"/>
      <c r="J379" s="92"/>
      <c r="L379" s="92">
        <f>F379*(1+$S$8)</f>
        <v>165816.59034434988</v>
      </c>
      <c r="N379" s="92">
        <f>L379*(1+$S$8)</f>
        <v>171122.72123536907</v>
      </c>
      <c r="T379" s="85"/>
    </row>
    <row r="380" spans="1:22" ht="12.75" customHeight="1" x14ac:dyDescent="0.2">
      <c r="C380" s="113"/>
      <c r="D380" s="104" t="s">
        <v>137</v>
      </c>
      <c r="E380" s="105">
        <f>SUM(E378:E379)</f>
        <v>2</v>
      </c>
      <c r="G380" s="105">
        <f>SUM(G378:G379)</f>
        <v>0</v>
      </c>
      <c r="H380" s="92"/>
      <c r="I380" s="105">
        <f>SUM(I378:I379)</f>
        <v>0</v>
      </c>
      <c r="J380" s="92"/>
      <c r="K380" s="105">
        <f>SUM(K378:K379)</f>
        <v>0</v>
      </c>
      <c r="M380" s="105">
        <f>SUM(M378:M379)</f>
        <v>0</v>
      </c>
      <c r="O380" s="105">
        <f>SUM(O378:O379)</f>
        <v>0</v>
      </c>
      <c r="Q380" s="105">
        <f>SUM(Q378:Q379)</f>
        <v>0</v>
      </c>
      <c r="T380" s="85"/>
    </row>
    <row r="381" spans="1:22" ht="12.75" customHeight="1" x14ac:dyDescent="0.2">
      <c r="E381" s="75"/>
      <c r="H381" s="92"/>
      <c r="J381" s="92"/>
      <c r="K381" s="114"/>
      <c r="M381" s="114"/>
      <c r="O381" s="114"/>
      <c r="T381" s="85"/>
    </row>
    <row r="382" spans="1:22" ht="12.75" customHeight="1" x14ac:dyDescent="0.2">
      <c r="D382" s="85" t="s">
        <v>274</v>
      </c>
      <c r="E382" s="105">
        <f>E293+E304+E325+E334+E343+E354+E374+E380</f>
        <v>113</v>
      </c>
      <c r="G382" s="105">
        <f>G380+G374+G354+G343+G334+G325+G304+G293</f>
        <v>0</v>
      </c>
      <c r="H382" s="92"/>
      <c r="I382" s="105">
        <f>I380+I374+I354+I343+I334+I325+I304+I293</f>
        <v>0</v>
      </c>
      <c r="J382" s="92"/>
      <c r="K382" s="105">
        <f>K380+K374+K354+K343+K334+K325+K304+K293</f>
        <v>0</v>
      </c>
      <c r="M382" s="105">
        <f>M380+M374+M354+M343+M334+M325+M304+M293</f>
        <v>0</v>
      </c>
      <c r="O382" s="105">
        <f>O380+O374+O354+O343+O334+O325+O304+O293</f>
        <v>0</v>
      </c>
      <c r="Q382" s="105">
        <f>Q380+Q374+Q354+Q343+Q334+Q325+Q304+Q293</f>
        <v>0</v>
      </c>
      <c r="T382" s="85"/>
    </row>
    <row r="383" spans="1:22" ht="12.75" customHeight="1" x14ac:dyDescent="0.2">
      <c r="E383" s="114"/>
      <c r="G383" s="114"/>
      <c r="I383" s="114"/>
      <c r="K383" s="114"/>
      <c r="M383" s="114"/>
      <c r="O383" s="114"/>
      <c r="Q383" s="114"/>
      <c r="T383" s="85"/>
      <c r="U383" s="91"/>
      <c r="V383" s="91"/>
    </row>
    <row r="384" spans="1:22" ht="12.75" customHeight="1" x14ac:dyDescent="0.2">
      <c r="D384" s="85" t="s">
        <v>280</v>
      </c>
      <c r="E384" s="92">
        <f>E275+E382</f>
        <v>11974</v>
      </c>
      <c r="G384" s="92">
        <f>G382+G275</f>
        <v>0</v>
      </c>
      <c r="I384" s="92">
        <f>I382+I275</f>
        <v>0</v>
      </c>
      <c r="J384" s="92"/>
      <c r="K384" s="92">
        <f>K382+K275</f>
        <v>0</v>
      </c>
      <c r="M384" s="92">
        <f>M382+M275</f>
        <v>0</v>
      </c>
      <c r="O384" s="92">
        <f>O382+O275</f>
        <v>0</v>
      </c>
      <c r="Q384" s="92">
        <f>Q382+Q275</f>
        <v>0</v>
      </c>
      <c r="T384" s="85"/>
    </row>
    <row r="391" spans="6:6" ht="12.75" customHeight="1" x14ac:dyDescent="0.25">
      <c r="F391" s="115"/>
    </row>
  </sheetData>
  <mergeCells count="2">
    <mergeCell ref="A1:R1"/>
    <mergeCell ref="A2:R2"/>
  </mergeCells>
  <printOptions horizontalCentered="1"/>
  <pageMargins left="0.25" right="0.25" top="0.75" bottom="0.75" header="0.3" footer="0.3"/>
  <pageSetup scale="60" fitToHeight="0" orientation="landscape" r:id="rId1"/>
  <headerFooter alignWithMargins="0">
    <oddFooter>&amp;R&amp;"Times New Roman,Bold"&amp;10UAMS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56F9F-AFAE-4154-BDE7-4638CD4CEC42}">
  <sheetPr>
    <pageSetUpPr fitToPage="1"/>
  </sheetPr>
  <dimension ref="A1:V384"/>
  <sheetViews>
    <sheetView showOutlineSymbols="0" zoomScaleNormal="100" zoomScaleSheetLayoutView="90" workbookViewId="0">
      <pane ySplit="10" topLeftCell="A11" activePane="bottomLeft" state="frozen"/>
      <selection pane="bottomLeft" activeCell="G14" sqref="G14"/>
    </sheetView>
  </sheetViews>
  <sheetFormatPr defaultColWidth="14.5703125" defaultRowHeight="12.75" customHeight="1" x14ac:dyDescent="0.2"/>
  <cols>
    <col min="1" max="1" width="5.42578125" style="41" customWidth="1"/>
    <col min="2" max="2" width="7.7109375" style="42" bestFit="1" customWidth="1"/>
    <col min="3" max="3" width="3.7109375" style="43" customWidth="1"/>
    <col min="4" max="4" width="46.140625" style="44" customWidth="1"/>
    <col min="5" max="5" width="18.7109375" style="45" bestFit="1" customWidth="1"/>
    <col min="6" max="6" width="16.7109375" style="44" bestFit="1" customWidth="1"/>
    <col min="7" max="7" width="16.7109375" style="44" customWidth="1"/>
    <col min="8" max="8" width="2.140625" style="44" customWidth="1"/>
    <col min="9" max="9" width="25" style="44" customWidth="1"/>
    <col min="10" max="10" width="6" style="44" bestFit="1" customWidth="1"/>
    <col min="11" max="11" width="14.42578125" style="44" customWidth="1"/>
    <col min="12" max="12" width="6" style="44" bestFit="1" customWidth="1"/>
    <col min="13" max="13" width="15.85546875" style="44" customWidth="1"/>
    <col min="14" max="14" width="6" style="44" bestFit="1" customWidth="1"/>
    <col min="15" max="15" width="15.85546875" style="44" customWidth="1"/>
    <col min="16" max="16" width="5.42578125" style="46" customWidth="1"/>
    <col min="17" max="17" width="16.140625" style="46" customWidth="1"/>
    <col min="18" max="18" width="5.42578125" style="46" customWidth="1"/>
    <col min="19" max="19" width="16.140625" style="46" customWidth="1"/>
    <col min="20" max="20" width="6.7109375" style="44" bestFit="1" customWidth="1"/>
    <col min="21" max="21" width="18.85546875" style="44" bestFit="1" customWidth="1"/>
    <col min="22" max="254" width="14.5703125" style="44"/>
    <col min="255" max="255" width="4.140625" style="44" customWidth="1"/>
    <col min="256" max="256" width="5.28515625" style="44" customWidth="1"/>
    <col min="257" max="257" width="8.7109375" style="44" customWidth="1"/>
    <col min="258" max="258" width="2.28515625" style="44" customWidth="1"/>
    <col min="259" max="259" width="42.140625" style="44" bestFit="1" customWidth="1"/>
    <col min="260" max="260" width="5.85546875" style="44" customWidth="1"/>
    <col min="261" max="261" width="13.140625" style="44" bestFit="1" customWidth="1"/>
    <col min="262" max="262" width="6" style="44" customWidth="1"/>
    <col min="263" max="263" width="13.140625" style="44" bestFit="1" customWidth="1"/>
    <col min="264" max="264" width="6.140625" style="44" customWidth="1"/>
    <col min="265" max="265" width="13.140625" style="44" bestFit="1" customWidth="1"/>
    <col min="266" max="266" width="6.140625" style="44" customWidth="1"/>
    <col min="267" max="268" width="13.140625" style="44" bestFit="1" customWidth="1"/>
    <col min="269" max="269" width="6.140625" style="44" customWidth="1"/>
    <col min="270" max="270" width="13.140625" style="44" bestFit="1" customWidth="1"/>
    <col min="271" max="271" width="15" style="44" bestFit="1" customWidth="1"/>
    <col min="272" max="272" width="5.28515625" style="44" customWidth="1"/>
    <col min="273" max="273" width="4.42578125" style="44" customWidth="1"/>
    <col min="274" max="274" width="3.85546875" style="44" customWidth="1"/>
    <col min="275" max="275" width="5.28515625" style="44" customWidth="1"/>
    <col min="276" max="276" width="5" style="44" customWidth="1"/>
    <col min="277" max="510" width="14.5703125" style="44"/>
    <col min="511" max="511" width="4.140625" style="44" customWidth="1"/>
    <col min="512" max="512" width="5.28515625" style="44" customWidth="1"/>
    <col min="513" max="513" width="8.7109375" style="44" customWidth="1"/>
    <col min="514" max="514" width="2.28515625" style="44" customWidth="1"/>
    <col min="515" max="515" width="42.140625" style="44" bestFit="1" customWidth="1"/>
    <col min="516" max="516" width="5.85546875" style="44" customWidth="1"/>
    <col min="517" max="517" width="13.140625" style="44" bestFit="1" customWidth="1"/>
    <col min="518" max="518" width="6" style="44" customWidth="1"/>
    <col min="519" max="519" width="13.140625" style="44" bestFit="1" customWidth="1"/>
    <col min="520" max="520" width="6.140625" style="44" customWidth="1"/>
    <col min="521" max="521" width="13.140625" style="44" bestFit="1" customWidth="1"/>
    <col min="522" max="522" width="6.140625" style="44" customWidth="1"/>
    <col min="523" max="524" width="13.140625" style="44" bestFit="1" customWidth="1"/>
    <col min="525" max="525" width="6.140625" style="44" customWidth="1"/>
    <col min="526" max="526" width="13.140625" style="44" bestFit="1" customWidth="1"/>
    <col min="527" max="527" width="15" style="44" bestFit="1" customWidth="1"/>
    <col min="528" max="528" width="5.28515625" style="44" customWidth="1"/>
    <col min="529" max="529" width="4.42578125" style="44" customWidth="1"/>
    <col min="530" max="530" width="3.85546875" style="44" customWidth="1"/>
    <col min="531" max="531" width="5.28515625" style="44" customWidth="1"/>
    <col min="532" max="532" width="5" style="44" customWidth="1"/>
    <col min="533" max="766" width="14.5703125" style="44"/>
    <col min="767" max="767" width="4.140625" style="44" customWidth="1"/>
    <col min="768" max="768" width="5.28515625" style="44" customWidth="1"/>
    <col min="769" max="769" width="8.7109375" style="44" customWidth="1"/>
    <col min="770" max="770" width="2.28515625" style="44" customWidth="1"/>
    <col min="771" max="771" width="42.140625" style="44" bestFit="1" customWidth="1"/>
    <col min="772" max="772" width="5.85546875" style="44" customWidth="1"/>
    <col min="773" max="773" width="13.140625" style="44" bestFit="1" customWidth="1"/>
    <col min="774" max="774" width="6" style="44" customWidth="1"/>
    <col min="775" max="775" width="13.140625" style="44" bestFit="1" customWidth="1"/>
    <col min="776" max="776" width="6.140625" style="44" customWidth="1"/>
    <col min="777" max="777" width="13.140625" style="44" bestFit="1" customWidth="1"/>
    <col min="778" max="778" width="6.140625" style="44" customWidth="1"/>
    <col min="779" max="780" width="13.140625" style="44" bestFit="1" customWidth="1"/>
    <col min="781" max="781" width="6.140625" style="44" customWidth="1"/>
    <col min="782" max="782" width="13.140625" style="44" bestFit="1" customWidth="1"/>
    <col min="783" max="783" width="15" style="44" bestFit="1" customWidth="1"/>
    <col min="784" max="784" width="5.28515625" style="44" customWidth="1"/>
    <col min="785" max="785" width="4.42578125" style="44" customWidth="1"/>
    <col min="786" max="786" width="3.85546875" style="44" customWidth="1"/>
    <col min="787" max="787" width="5.28515625" style="44" customWidth="1"/>
    <col min="788" max="788" width="5" style="44" customWidth="1"/>
    <col min="789" max="1022" width="14.5703125" style="44"/>
    <col min="1023" max="1023" width="4.140625" style="44" customWidth="1"/>
    <col min="1024" max="1024" width="5.28515625" style="44" customWidth="1"/>
    <col min="1025" max="1025" width="8.7109375" style="44" customWidth="1"/>
    <col min="1026" max="1026" width="2.28515625" style="44" customWidth="1"/>
    <col min="1027" max="1027" width="42.140625" style="44" bestFit="1" customWidth="1"/>
    <col min="1028" max="1028" width="5.85546875" style="44" customWidth="1"/>
    <col min="1029" max="1029" width="13.140625" style="44" bestFit="1" customWidth="1"/>
    <col min="1030" max="1030" width="6" style="44" customWidth="1"/>
    <col min="1031" max="1031" width="13.140625" style="44" bestFit="1" customWidth="1"/>
    <col min="1032" max="1032" width="6.140625" style="44" customWidth="1"/>
    <col min="1033" max="1033" width="13.140625" style="44" bestFit="1" customWidth="1"/>
    <col min="1034" max="1034" width="6.140625" style="44" customWidth="1"/>
    <col min="1035" max="1036" width="13.140625" style="44" bestFit="1" customWidth="1"/>
    <col min="1037" max="1037" width="6.140625" style="44" customWidth="1"/>
    <col min="1038" max="1038" width="13.140625" style="44" bestFit="1" customWidth="1"/>
    <col min="1039" max="1039" width="15" style="44" bestFit="1" customWidth="1"/>
    <col min="1040" max="1040" width="5.28515625" style="44" customWidth="1"/>
    <col min="1041" max="1041" width="4.42578125" style="44" customWidth="1"/>
    <col min="1042" max="1042" width="3.85546875" style="44" customWidth="1"/>
    <col min="1043" max="1043" width="5.28515625" style="44" customWidth="1"/>
    <col min="1044" max="1044" width="5" style="44" customWidth="1"/>
    <col min="1045" max="1278" width="14.5703125" style="44"/>
    <col min="1279" max="1279" width="4.140625" style="44" customWidth="1"/>
    <col min="1280" max="1280" width="5.28515625" style="44" customWidth="1"/>
    <col min="1281" max="1281" width="8.7109375" style="44" customWidth="1"/>
    <col min="1282" max="1282" width="2.28515625" style="44" customWidth="1"/>
    <col min="1283" max="1283" width="42.140625" style="44" bestFit="1" customWidth="1"/>
    <col min="1284" max="1284" width="5.85546875" style="44" customWidth="1"/>
    <col min="1285" max="1285" width="13.140625" style="44" bestFit="1" customWidth="1"/>
    <col min="1286" max="1286" width="6" style="44" customWidth="1"/>
    <col min="1287" max="1287" width="13.140625" style="44" bestFit="1" customWidth="1"/>
    <col min="1288" max="1288" width="6.140625" style="44" customWidth="1"/>
    <col min="1289" max="1289" width="13.140625" style="44" bestFit="1" customWidth="1"/>
    <col min="1290" max="1290" width="6.140625" style="44" customWidth="1"/>
    <col min="1291" max="1292" width="13.140625" style="44" bestFit="1" customWidth="1"/>
    <col min="1293" max="1293" width="6.140625" style="44" customWidth="1"/>
    <col min="1294" max="1294" width="13.140625" style="44" bestFit="1" customWidth="1"/>
    <col min="1295" max="1295" width="15" style="44" bestFit="1" customWidth="1"/>
    <col min="1296" max="1296" width="5.28515625" style="44" customWidth="1"/>
    <col min="1297" max="1297" width="4.42578125" style="44" customWidth="1"/>
    <col min="1298" max="1298" width="3.85546875" style="44" customWidth="1"/>
    <col min="1299" max="1299" width="5.28515625" style="44" customWidth="1"/>
    <col min="1300" max="1300" width="5" style="44" customWidth="1"/>
    <col min="1301" max="1534" width="14.5703125" style="44"/>
    <col min="1535" max="1535" width="4.140625" style="44" customWidth="1"/>
    <col min="1536" max="1536" width="5.28515625" style="44" customWidth="1"/>
    <col min="1537" max="1537" width="8.7109375" style="44" customWidth="1"/>
    <col min="1538" max="1538" width="2.28515625" style="44" customWidth="1"/>
    <col min="1539" max="1539" width="42.140625" style="44" bestFit="1" customWidth="1"/>
    <col min="1540" max="1540" width="5.85546875" style="44" customWidth="1"/>
    <col min="1541" max="1541" width="13.140625" style="44" bestFit="1" customWidth="1"/>
    <col min="1542" max="1542" width="6" style="44" customWidth="1"/>
    <col min="1543" max="1543" width="13.140625" style="44" bestFit="1" customWidth="1"/>
    <col min="1544" max="1544" width="6.140625" style="44" customWidth="1"/>
    <col min="1545" max="1545" width="13.140625" style="44" bestFit="1" customWidth="1"/>
    <col min="1546" max="1546" width="6.140625" style="44" customWidth="1"/>
    <col min="1547" max="1548" width="13.140625" style="44" bestFit="1" customWidth="1"/>
    <col min="1549" max="1549" width="6.140625" style="44" customWidth="1"/>
    <col min="1550" max="1550" width="13.140625" style="44" bestFit="1" customWidth="1"/>
    <col min="1551" max="1551" width="15" style="44" bestFit="1" customWidth="1"/>
    <col min="1552" max="1552" width="5.28515625" style="44" customWidth="1"/>
    <col min="1553" max="1553" width="4.42578125" style="44" customWidth="1"/>
    <col min="1554" max="1554" width="3.85546875" style="44" customWidth="1"/>
    <col min="1555" max="1555" width="5.28515625" style="44" customWidth="1"/>
    <col min="1556" max="1556" width="5" style="44" customWidth="1"/>
    <col min="1557" max="1790" width="14.5703125" style="44"/>
    <col min="1791" max="1791" width="4.140625" style="44" customWidth="1"/>
    <col min="1792" max="1792" width="5.28515625" style="44" customWidth="1"/>
    <col min="1793" max="1793" width="8.7109375" style="44" customWidth="1"/>
    <col min="1794" max="1794" width="2.28515625" style="44" customWidth="1"/>
    <col min="1795" max="1795" width="42.140625" style="44" bestFit="1" customWidth="1"/>
    <col min="1796" max="1796" width="5.85546875" style="44" customWidth="1"/>
    <col min="1797" max="1797" width="13.140625" style="44" bestFit="1" customWidth="1"/>
    <col min="1798" max="1798" width="6" style="44" customWidth="1"/>
    <col min="1799" max="1799" width="13.140625" style="44" bestFit="1" customWidth="1"/>
    <col min="1800" max="1800" width="6.140625" style="44" customWidth="1"/>
    <col min="1801" max="1801" width="13.140625" style="44" bestFit="1" customWidth="1"/>
    <col min="1802" max="1802" width="6.140625" style="44" customWidth="1"/>
    <col min="1803" max="1804" width="13.140625" style="44" bestFit="1" customWidth="1"/>
    <col min="1805" max="1805" width="6.140625" style="44" customWidth="1"/>
    <col min="1806" max="1806" width="13.140625" style="44" bestFit="1" customWidth="1"/>
    <col min="1807" max="1807" width="15" style="44" bestFit="1" customWidth="1"/>
    <col min="1808" max="1808" width="5.28515625" style="44" customWidth="1"/>
    <col min="1809" max="1809" width="4.42578125" style="44" customWidth="1"/>
    <col min="1810" max="1810" width="3.85546875" style="44" customWidth="1"/>
    <col min="1811" max="1811" width="5.28515625" style="44" customWidth="1"/>
    <col min="1812" max="1812" width="5" style="44" customWidth="1"/>
    <col min="1813" max="2046" width="14.5703125" style="44"/>
    <col min="2047" max="2047" width="4.140625" style="44" customWidth="1"/>
    <col min="2048" max="2048" width="5.28515625" style="44" customWidth="1"/>
    <col min="2049" max="2049" width="8.7109375" style="44" customWidth="1"/>
    <col min="2050" max="2050" width="2.28515625" style="44" customWidth="1"/>
    <col min="2051" max="2051" width="42.140625" style="44" bestFit="1" customWidth="1"/>
    <col min="2052" max="2052" width="5.85546875" style="44" customWidth="1"/>
    <col min="2053" max="2053" width="13.140625" style="44" bestFit="1" customWidth="1"/>
    <col min="2054" max="2054" width="6" style="44" customWidth="1"/>
    <col min="2055" max="2055" width="13.140625" style="44" bestFit="1" customWidth="1"/>
    <col min="2056" max="2056" width="6.140625" style="44" customWidth="1"/>
    <col min="2057" max="2057" width="13.140625" style="44" bestFit="1" customWidth="1"/>
    <col min="2058" max="2058" width="6.140625" style="44" customWidth="1"/>
    <col min="2059" max="2060" width="13.140625" style="44" bestFit="1" customWidth="1"/>
    <col min="2061" max="2061" width="6.140625" style="44" customWidth="1"/>
    <col min="2062" max="2062" width="13.140625" style="44" bestFit="1" customWidth="1"/>
    <col min="2063" max="2063" width="15" style="44" bestFit="1" customWidth="1"/>
    <col min="2064" max="2064" width="5.28515625" style="44" customWidth="1"/>
    <col min="2065" max="2065" width="4.42578125" style="44" customWidth="1"/>
    <col min="2066" max="2066" width="3.85546875" style="44" customWidth="1"/>
    <col min="2067" max="2067" width="5.28515625" style="44" customWidth="1"/>
    <col min="2068" max="2068" width="5" style="44" customWidth="1"/>
    <col min="2069" max="2302" width="14.5703125" style="44"/>
    <col min="2303" max="2303" width="4.140625" style="44" customWidth="1"/>
    <col min="2304" max="2304" width="5.28515625" style="44" customWidth="1"/>
    <col min="2305" max="2305" width="8.7109375" style="44" customWidth="1"/>
    <col min="2306" max="2306" width="2.28515625" style="44" customWidth="1"/>
    <col min="2307" max="2307" width="42.140625" style="44" bestFit="1" customWidth="1"/>
    <col min="2308" max="2308" width="5.85546875" style="44" customWidth="1"/>
    <col min="2309" max="2309" width="13.140625" style="44" bestFit="1" customWidth="1"/>
    <col min="2310" max="2310" width="6" style="44" customWidth="1"/>
    <col min="2311" max="2311" width="13.140625" style="44" bestFit="1" customWidth="1"/>
    <col min="2312" max="2312" width="6.140625" style="44" customWidth="1"/>
    <col min="2313" max="2313" width="13.140625" style="44" bestFit="1" customWidth="1"/>
    <col min="2314" max="2314" width="6.140625" style="44" customWidth="1"/>
    <col min="2315" max="2316" width="13.140625" style="44" bestFit="1" customWidth="1"/>
    <col min="2317" max="2317" width="6.140625" style="44" customWidth="1"/>
    <col min="2318" max="2318" width="13.140625" style="44" bestFit="1" customWidth="1"/>
    <col min="2319" max="2319" width="15" style="44" bestFit="1" customWidth="1"/>
    <col min="2320" max="2320" width="5.28515625" style="44" customWidth="1"/>
    <col min="2321" max="2321" width="4.42578125" style="44" customWidth="1"/>
    <col min="2322" max="2322" width="3.85546875" style="44" customWidth="1"/>
    <col min="2323" max="2323" width="5.28515625" style="44" customWidth="1"/>
    <col min="2324" max="2324" width="5" style="44" customWidth="1"/>
    <col min="2325" max="2558" width="14.5703125" style="44"/>
    <col min="2559" max="2559" width="4.140625" style="44" customWidth="1"/>
    <col min="2560" max="2560" width="5.28515625" style="44" customWidth="1"/>
    <col min="2561" max="2561" width="8.7109375" style="44" customWidth="1"/>
    <col min="2562" max="2562" width="2.28515625" style="44" customWidth="1"/>
    <col min="2563" max="2563" width="42.140625" style="44" bestFit="1" customWidth="1"/>
    <col min="2564" max="2564" width="5.85546875" style="44" customWidth="1"/>
    <col min="2565" max="2565" width="13.140625" style="44" bestFit="1" customWidth="1"/>
    <col min="2566" max="2566" width="6" style="44" customWidth="1"/>
    <col min="2567" max="2567" width="13.140625" style="44" bestFit="1" customWidth="1"/>
    <col min="2568" max="2568" width="6.140625" style="44" customWidth="1"/>
    <col min="2569" max="2569" width="13.140625" style="44" bestFit="1" customWidth="1"/>
    <col min="2570" max="2570" width="6.140625" style="44" customWidth="1"/>
    <col min="2571" max="2572" width="13.140625" style="44" bestFit="1" customWidth="1"/>
    <col min="2573" max="2573" width="6.140625" style="44" customWidth="1"/>
    <col min="2574" max="2574" width="13.140625" style="44" bestFit="1" customWidth="1"/>
    <col min="2575" max="2575" width="15" style="44" bestFit="1" customWidth="1"/>
    <col min="2576" max="2576" width="5.28515625" style="44" customWidth="1"/>
    <col min="2577" max="2577" width="4.42578125" style="44" customWidth="1"/>
    <col min="2578" max="2578" width="3.85546875" style="44" customWidth="1"/>
    <col min="2579" max="2579" width="5.28515625" style="44" customWidth="1"/>
    <col min="2580" max="2580" width="5" style="44" customWidth="1"/>
    <col min="2581" max="2814" width="14.5703125" style="44"/>
    <col min="2815" max="2815" width="4.140625" style="44" customWidth="1"/>
    <col min="2816" max="2816" width="5.28515625" style="44" customWidth="1"/>
    <col min="2817" max="2817" width="8.7109375" style="44" customWidth="1"/>
    <col min="2818" max="2818" width="2.28515625" style="44" customWidth="1"/>
    <col min="2819" max="2819" width="42.140625" style="44" bestFit="1" customWidth="1"/>
    <col min="2820" max="2820" width="5.85546875" style="44" customWidth="1"/>
    <col min="2821" max="2821" width="13.140625" style="44" bestFit="1" customWidth="1"/>
    <col min="2822" max="2822" width="6" style="44" customWidth="1"/>
    <col min="2823" max="2823" width="13.140625" style="44" bestFit="1" customWidth="1"/>
    <col min="2824" max="2824" width="6.140625" style="44" customWidth="1"/>
    <col min="2825" max="2825" width="13.140625" style="44" bestFit="1" customWidth="1"/>
    <col min="2826" max="2826" width="6.140625" style="44" customWidth="1"/>
    <col min="2827" max="2828" width="13.140625" style="44" bestFit="1" customWidth="1"/>
    <col min="2829" max="2829" width="6.140625" style="44" customWidth="1"/>
    <col min="2830" max="2830" width="13.140625" style="44" bestFit="1" customWidth="1"/>
    <col min="2831" max="2831" width="15" style="44" bestFit="1" customWidth="1"/>
    <col min="2832" max="2832" width="5.28515625" style="44" customWidth="1"/>
    <col min="2833" max="2833" width="4.42578125" style="44" customWidth="1"/>
    <col min="2834" max="2834" width="3.85546875" style="44" customWidth="1"/>
    <col min="2835" max="2835" width="5.28515625" style="44" customWidth="1"/>
    <col min="2836" max="2836" width="5" style="44" customWidth="1"/>
    <col min="2837" max="3070" width="14.5703125" style="44"/>
    <col min="3071" max="3071" width="4.140625" style="44" customWidth="1"/>
    <col min="3072" max="3072" width="5.28515625" style="44" customWidth="1"/>
    <col min="3073" max="3073" width="8.7109375" style="44" customWidth="1"/>
    <col min="3074" max="3074" width="2.28515625" style="44" customWidth="1"/>
    <col min="3075" max="3075" width="42.140625" style="44" bestFit="1" customWidth="1"/>
    <col min="3076" max="3076" width="5.85546875" style="44" customWidth="1"/>
    <col min="3077" max="3077" width="13.140625" style="44" bestFit="1" customWidth="1"/>
    <col min="3078" max="3078" width="6" style="44" customWidth="1"/>
    <col min="3079" max="3079" width="13.140625" style="44" bestFit="1" customWidth="1"/>
    <col min="3080" max="3080" width="6.140625" style="44" customWidth="1"/>
    <col min="3081" max="3081" width="13.140625" style="44" bestFit="1" customWidth="1"/>
    <col min="3082" max="3082" width="6.140625" style="44" customWidth="1"/>
    <col min="3083" max="3084" width="13.140625" style="44" bestFit="1" customWidth="1"/>
    <col min="3085" max="3085" width="6.140625" style="44" customWidth="1"/>
    <col min="3086" max="3086" width="13.140625" style="44" bestFit="1" customWidth="1"/>
    <col min="3087" max="3087" width="15" style="44" bestFit="1" customWidth="1"/>
    <col min="3088" max="3088" width="5.28515625" style="44" customWidth="1"/>
    <col min="3089" max="3089" width="4.42578125" style="44" customWidth="1"/>
    <col min="3090" max="3090" width="3.85546875" style="44" customWidth="1"/>
    <col min="3091" max="3091" width="5.28515625" style="44" customWidth="1"/>
    <col min="3092" max="3092" width="5" style="44" customWidth="1"/>
    <col min="3093" max="3326" width="14.5703125" style="44"/>
    <col min="3327" max="3327" width="4.140625" style="44" customWidth="1"/>
    <col min="3328" max="3328" width="5.28515625" style="44" customWidth="1"/>
    <col min="3329" max="3329" width="8.7109375" style="44" customWidth="1"/>
    <col min="3330" max="3330" width="2.28515625" style="44" customWidth="1"/>
    <col min="3331" max="3331" width="42.140625" style="44" bestFit="1" customWidth="1"/>
    <col min="3332" max="3332" width="5.85546875" style="44" customWidth="1"/>
    <col min="3333" max="3333" width="13.140625" style="44" bestFit="1" customWidth="1"/>
    <col min="3334" max="3334" width="6" style="44" customWidth="1"/>
    <col min="3335" max="3335" width="13.140625" style="44" bestFit="1" customWidth="1"/>
    <col min="3336" max="3336" width="6.140625" style="44" customWidth="1"/>
    <col min="3337" max="3337" width="13.140625" style="44" bestFit="1" customWidth="1"/>
    <col min="3338" max="3338" width="6.140625" style="44" customWidth="1"/>
    <col min="3339" max="3340" width="13.140625" style="44" bestFit="1" customWidth="1"/>
    <col min="3341" max="3341" width="6.140625" style="44" customWidth="1"/>
    <col min="3342" max="3342" width="13.140625" style="44" bestFit="1" customWidth="1"/>
    <col min="3343" max="3343" width="15" style="44" bestFit="1" customWidth="1"/>
    <col min="3344" max="3344" width="5.28515625" style="44" customWidth="1"/>
    <col min="3345" max="3345" width="4.42578125" style="44" customWidth="1"/>
    <col min="3346" max="3346" width="3.85546875" style="44" customWidth="1"/>
    <col min="3347" max="3347" width="5.28515625" style="44" customWidth="1"/>
    <col min="3348" max="3348" width="5" style="44" customWidth="1"/>
    <col min="3349" max="3582" width="14.5703125" style="44"/>
    <col min="3583" max="3583" width="4.140625" style="44" customWidth="1"/>
    <col min="3584" max="3584" width="5.28515625" style="44" customWidth="1"/>
    <col min="3585" max="3585" width="8.7109375" style="44" customWidth="1"/>
    <col min="3586" max="3586" width="2.28515625" style="44" customWidth="1"/>
    <col min="3587" max="3587" width="42.140625" style="44" bestFit="1" customWidth="1"/>
    <col min="3588" max="3588" width="5.85546875" style="44" customWidth="1"/>
    <col min="3589" max="3589" width="13.140625" style="44" bestFit="1" customWidth="1"/>
    <col min="3590" max="3590" width="6" style="44" customWidth="1"/>
    <col min="3591" max="3591" width="13.140625" style="44" bestFit="1" customWidth="1"/>
    <col min="3592" max="3592" width="6.140625" style="44" customWidth="1"/>
    <col min="3593" max="3593" width="13.140625" style="44" bestFit="1" customWidth="1"/>
    <col min="3594" max="3594" width="6.140625" style="44" customWidth="1"/>
    <col min="3595" max="3596" width="13.140625" style="44" bestFit="1" customWidth="1"/>
    <col min="3597" max="3597" width="6.140625" style="44" customWidth="1"/>
    <col min="3598" max="3598" width="13.140625" style="44" bestFit="1" customWidth="1"/>
    <col min="3599" max="3599" width="15" style="44" bestFit="1" customWidth="1"/>
    <col min="3600" max="3600" width="5.28515625" style="44" customWidth="1"/>
    <col min="3601" max="3601" width="4.42578125" style="44" customWidth="1"/>
    <col min="3602" max="3602" width="3.85546875" style="44" customWidth="1"/>
    <col min="3603" max="3603" width="5.28515625" style="44" customWidth="1"/>
    <col min="3604" max="3604" width="5" style="44" customWidth="1"/>
    <col min="3605" max="3838" width="14.5703125" style="44"/>
    <col min="3839" max="3839" width="4.140625" style="44" customWidth="1"/>
    <col min="3840" max="3840" width="5.28515625" style="44" customWidth="1"/>
    <col min="3841" max="3841" width="8.7109375" style="44" customWidth="1"/>
    <col min="3842" max="3842" width="2.28515625" style="44" customWidth="1"/>
    <col min="3843" max="3843" width="42.140625" style="44" bestFit="1" customWidth="1"/>
    <col min="3844" max="3844" width="5.85546875" style="44" customWidth="1"/>
    <col min="3845" max="3845" width="13.140625" style="44" bestFit="1" customWidth="1"/>
    <col min="3846" max="3846" width="6" style="44" customWidth="1"/>
    <col min="3847" max="3847" width="13.140625" style="44" bestFit="1" customWidth="1"/>
    <col min="3848" max="3848" width="6.140625" style="44" customWidth="1"/>
    <col min="3849" max="3849" width="13.140625" style="44" bestFit="1" customWidth="1"/>
    <col min="3850" max="3850" width="6.140625" style="44" customWidth="1"/>
    <col min="3851" max="3852" width="13.140625" style="44" bestFit="1" customWidth="1"/>
    <col min="3853" max="3853" width="6.140625" style="44" customWidth="1"/>
    <col min="3854" max="3854" width="13.140625" style="44" bestFit="1" customWidth="1"/>
    <col min="3855" max="3855" width="15" style="44" bestFit="1" customWidth="1"/>
    <col min="3856" max="3856" width="5.28515625" style="44" customWidth="1"/>
    <col min="3857" max="3857" width="4.42578125" style="44" customWidth="1"/>
    <col min="3858" max="3858" width="3.85546875" style="44" customWidth="1"/>
    <col min="3859" max="3859" width="5.28515625" style="44" customWidth="1"/>
    <col min="3860" max="3860" width="5" style="44" customWidth="1"/>
    <col min="3861" max="4094" width="14.5703125" style="44"/>
    <col min="4095" max="4095" width="4.140625" style="44" customWidth="1"/>
    <col min="4096" max="4096" width="5.28515625" style="44" customWidth="1"/>
    <col min="4097" max="4097" width="8.7109375" style="44" customWidth="1"/>
    <col min="4098" max="4098" width="2.28515625" style="44" customWidth="1"/>
    <col min="4099" max="4099" width="42.140625" style="44" bestFit="1" customWidth="1"/>
    <col min="4100" max="4100" width="5.85546875" style="44" customWidth="1"/>
    <col min="4101" max="4101" width="13.140625" style="44" bestFit="1" customWidth="1"/>
    <col min="4102" max="4102" width="6" style="44" customWidth="1"/>
    <col min="4103" max="4103" width="13.140625" style="44" bestFit="1" customWidth="1"/>
    <col min="4104" max="4104" width="6.140625" style="44" customWidth="1"/>
    <col min="4105" max="4105" width="13.140625" style="44" bestFit="1" customWidth="1"/>
    <col min="4106" max="4106" width="6.140625" style="44" customWidth="1"/>
    <col min="4107" max="4108" width="13.140625" style="44" bestFit="1" customWidth="1"/>
    <col min="4109" max="4109" width="6.140625" style="44" customWidth="1"/>
    <col min="4110" max="4110" width="13.140625" style="44" bestFit="1" customWidth="1"/>
    <col min="4111" max="4111" width="15" style="44" bestFit="1" customWidth="1"/>
    <col min="4112" max="4112" width="5.28515625" style="44" customWidth="1"/>
    <col min="4113" max="4113" width="4.42578125" style="44" customWidth="1"/>
    <col min="4114" max="4114" width="3.85546875" style="44" customWidth="1"/>
    <col min="4115" max="4115" width="5.28515625" style="44" customWidth="1"/>
    <col min="4116" max="4116" width="5" style="44" customWidth="1"/>
    <col min="4117" max="4350" width="14.5703125" style="44"/>
    <col min="4351" max="4351" width="4.140625" style="44" customWidth="1"/>
    <col min="4352" max="4352" width="5.28515625" style="44" customWidth="1"/>
    <col min="4353" max="4353" width="8.7109375" style="44" customWidth="1"/>
    <col min="4354" max="4354" width="2.28515625" style="44" customWidth="1"/>
    <col min="4355" max="4355" width="42.140625" style="44" bestFit="1" customWidth="1"/>
    <col min="4356" max="4356" width="5.85546875" style="44" customWidth="1"/>
    <col min="4357" max="4357" width="13.140625" style="44" bestFit="1" customWidth="1"/>
    <col min="4358" max="4358" width="6" style="44" customWidth="1"/>
    <col min="4359" max="4359" width="13.140625" style="44" bestFit="1" customWidth="1"/>
    <col min="4360" max="4360" width="6.140625" style="44" customWidth="1"/>
    <col min="4361" max="4361" width="13.140625" style="44" bestFit="1" customWidth="1"/>
    <col min="4362" max="4362" width="6.140625" style="44" customWidth="1"/>
    <col min="4363" max="4364" width="13.140625" style="44" bestFit="1" customWidth="1"/>
    <col min="4365" max="4365" width="6.140625" style="44" customWidth="1"/>
    <col min="4366" max="4366" width="13.140625" style="44" bestFit="1" customWidth="1"/>
    <col min="4367" max="4367" width="15" style="44" bestFit="1" customWidth="1"/>
    <col min="4368" max="4368" width="5.28515625" style="44" customWidth="1"/>
    <col min="4369" max="4369" width="4.42578125" style="44" customWidth="1"/>
    <col min="4370" max="4370" width="3.85546875" style="44" customWidth="1"/>
    <col min="4371" max="4371" width="5.28515625" style="44" customWidth="1"/>
    <col min="4372" max="4372" width="5" style="44" customWidth="1"/>
    <col min="4373" max="4606" width="14.5703125" style="44"/>
    <col min="4607" max="4607" width="4.140625" style="44" customWidth="1"/>
    <col min="4608" max="4608" width="5.28515625" style="44" customWidth="1"/>
    <col min="4609" max="4609" width="8.7109375" style="44" customWidth="1"/>
    <col min="4610" max="4610" width="2.28515625" style="44" customWidth="1"/>
    <col min="4611" max="4611" width="42.140625" style="44" bestFit="1" customWidth="1"/>
    <col min="4612" max="4612" width="5.85546875" style="44" customWidth="1"/>
    <col min="4613" max="4613" width="13.140625" style="44" bestFit="1" customWidth="1"/>
    <col min="4614" max="4614" width="6" style="44" customWidth="1"/>
    <col min="4615" max="4615" width="13.140625" style="44" bestFit="1" customWidth="1"/>
    <col min="4616" max="4616" width="6.140625" style="44" customWidth="1"/>
    <col min="4617" max="4617" width="13.140625" style="44" bestFit="1" customWidth="1"/>
    <col min="4618" max="4618" width="6.140625" style="44" customWidth="1"/>
    <col min="4619" max="4620" width="13.140625" style="44" bestFit="1" customWidth="1"/>
    <col min="4621" max="4621" width="6.140625" style="44" customWidth="1"/>
    <col min="4622" max="4622" width="13.140625" style="44" bestFit="1" customWidth="1"/>
    <col min="4623" max="4623" width="15" style="44" bestFit="1" customWidth="1"/>
    <col min="4624" max="4624" width="5.28515625" style="44" customWidth="1"/>
    <col min="4625" max="4625" width="4.42578125" style="44" customWidth="1"/>
    <col min="4626" max="4626" width="3.85546875" style="44" customWidth="1"/>
    <col min="4627" max="4627" width="5.28515625" style="44" customWidth="1"/>
    <col min="4628" max="4628" width="5" style="44" customWidth="1"/>
    <col min="4629" max="4862" width="14.5703125" style="44"/>
    <col min="4863" max="4863" width="4.140625" style="44" customWidth="1"/>
    <col min="4864" max="4864" width="5.28515625" style="44" customWidth="1"/>
    <col min="4865" max="4865" width="8.7109375" style="44" customWidth="1"/>
    <col min="4866" max="4866" width="2.28515625" style="44" customWidth="1"/>
    <col min="4867" max="4867" width="42.140625" style="44" bestFit="1" customWidth="1"/>
    <col min="4868" max="4868" width="5.85546875" style="44" customWidth="1"/>
    <col min="4869" max="4869" width="13.140625" style="44" bestFit="1" customWidth="1"/>
    <col min="4870" max="4870" width="6" style="44" customWidth="1"/>
    <col min="4871" max="4871" width="13.140625" style="44" bestFit="1" customWidth="1"/>
    <col min="4872" max="4872" width="6.140625" style="44" customWidth="1"/>
    <col min="4873" max="4873" width="13.140625" style="44" bestFit="1" customWidth="1"/>
    <col min="4874" max="4874" width="6.140625" style="44" customWidth="1"/>
    <col min="4875" max="4876" width="13.140625" style="44" bestFit="1" customWidth="1"/>
    <col min="4877" max="4877" width="6.140625" style="44" customWidth="1"/>
    <col min="4878" max="4878" width="13.140625" style="44" bestFit="1" customWidth="1"/>
    <col min="4879" max="4879" width="15" style="44" bestFit="1" customWidth="1"/>
    <col min="4880" max="4880" width="5.28515625" style="44" customWidth="1"/>
    <col min="4881" max="4881" width="4.42578125" style="44" customWidth="1"/>
    <col min="4882" max="4882" width="3.85546875" style="44" customWidth="1"/>
    <col min="4883" max="4883" width="5.28515625" style="44" customWidth="1"/>
    <col min="4884" max="4884" width="5" style="44" customWidth="1"/>
    <col min="4885" max="5118" width="14.5703125" style="44"/>
    <col min="5119" max="5119" width="4.140625" style="44" customWidth="1"/>
    <col min="5120" max="5120" width="5.28515625" style="44" customWidth="1"/>
    <col min="5121" max="5121" width="8.7109375" style="44" customWidth="1"/>
    <col min="5122" max="5122" width="2.28515625" style="44" customWidth="1"/>
    <col min="5123" max="5123" width="42.140625" style="44" bestFit="1" customWidth="1"/>
    <col min="5124" max="5124" width="5.85546875" style="44" customWidth="1"/>
    <col min="5125" max="5125" width="13.140625" style="44" bestFit="1" customWidth="1"/>
    <col min="5126" max="5126" width="6" style="44" customWidth="1"/>
    <col min="5127" max="5127" width="13.140625" style="44" bestFit="1" customWidth="1"/>
    <col min="5128" max="5128" width="6.140625" style="44" customWidth="1"/>
    <col min="5129" max="5129" width="13.140625" style="44" bestFit="1" customWidth="1"/>
    <col min="5130" max="5130" width="6.140625" style="44" customWidth="1"/>
    <col min="5131" max="5132" width="13.140625" style="44" bestFit="1" customWidth="1"/>
    <col min="5133" max="5133" width="6.140625" style="44" customWidth="1"/>
    <col min="5134" max="5134" width="13.140625" style="44" bestFit="1" customWidth="1"/>
    <col min="5135" max="5135" width="15" style="44" bestFit="1" customWidth="1"/>
    <col min="5136" max="5136" width="5.28515625" style="44" customWidth="1"/>
    <col min="5137" max="5137" width="4.42578125" style="44" customWidth="1"/>
    <col min="5138" max="5138" width="3.85546875" style="44" customWidth="1"/>
    <col min="5139" max="5139" width="5.28515625" style="44" customWidth="1"/>
    <col min="5140" max="5140" width="5" style="44" customWidth="1"/>
    <col min="5141" max="5374" width="14.5703125" style="44"/>
    <col min="5375" max="5375" width="4.140625" style="44" customWidth="1"/>
    <col min="5376" max="5376" width="5.28515625" style="44" customWidth="1"/>
    <col min="5377" max="5377" width="8.7109375" style="44" customWidth="1"/>
    <col min="5378" max="5378" width="2.28515625" style="44" customWidth="1"/>
    <col min="5379" max="5379" width="42.140625" style="44" bestFit="1" customWidth="1"/>
    <col min="5380" max="5380" width="5.85546875" style="44" customWidth="1"/>
    <col min="5381" max="5381" width="13.140625" style="44" bestFit="1" customWidth="1"/>
    <col min="5382" max="5382" width="6" style="44" customWidth="1"/>
    <col min="5383" max="5383" width="13.140625" style="44" bestFit="1" customWidth="1"/>
    <col min="5384" max="5384" width="6.140625" style="44" customWidth="1"/>
    <col min="5385" max="5385" width="13.140625" style="44" bestFit="1" customWidth="1"/>
    <col min="5386" max="5386" width="6.140625" style="44" customWidth="1"/>
    <col min="5387" max="5388" width="13.140625" style="44" bestFit="1" customWidth="1"/>
    <col min="5389" max="5389" width="6.140625" style="44" customWidth="1"/>
    <col min="5390" max="5390" width="13.140625" style="44" bestFit="1" customWidth="1"/>
    <col min="5391" max="5391" width="15" style="44" bestFit="1" customWidth="1"/>
    <col min="5392" max="5392" width="5.28515625" style="44" customWidth="1"/>
    <col min="5393" max="5393" width="4.42578125" style="44" customWidth="1"/>
    <col min="5394" max="5394" width="3.85546875" style="44" customWidth="1"/>
    <col min="5395" max="5395" width="5.28515625" style="44" customWidth="1"/>
    <col min="5396" max="5396" width="5" style="44" customWidth="1"/>
    <col min="5397" max="5630" width="14.5703125" style="44"/>
    <col min="5631" max="5631" width="4.140625" style="44" customWidth="1"/>
    <col min="5632" max="5632" width="5.28515625" style="44" customWidth="1"/>
    <col min="5633" max="5633" width="8.7109375" style="44" customWidth="1"/>
    <col min="5634" max="5634" width="2.28515625" style="44" customWidth="1"/>
    <col min="5635" max="5635" width="42.140625" style="44" bestFit="1" customWidth="1"/>
    <col min="5636" max="5636" width="5.85546875" style="44" customWidth="1"/>
    <col min="5637" max="5637" width="13.140625" style="44" bestFit="1" customWidth="1"/>
    <col min="5638" max="5638" width="6" style="44" customWidth="1"/>
    <col min="5639" max="5639" width="13.140625" style="44" bestFit="1" customWidth="1"/>
    <col min="5640" max="5640" width="6.140625" style="44" customWidth="1"/>
    <col min="5641" max="5641" width="13.140625" style="44" bestFit="1" customWidth="1"/>
    <col min="5642" max="5642" width="6.140625" style="44" customWidth="1"/>
    <col min="5643" max="5644" width="13.140625" style="44" bestFit="1" customWidth="1"/>
    <col min="5645" max="5645" width="6.140625" style="44" customWidth="1"/>
    <col min="5646" max="5646" width="13.140625" style="44" bestFit="1" customWidth="1"/>
    <col min="5647" max="5647" width="15" style="44" bestFit="1" customWidth="1"/>
    <col min="5648" max="5648" width="5.28515625" style="44" customWidth="1"/>
    <col min="5649" max="5649" width="4.42578125" style="44" customWidth="1"/>
    <col min="5650" max="5650" width="3.85546875" style="44" customWidth="1"/>
    <col min="5651" max="5651" width="5.28515625" style="44" customWidth="1"/>
    <col min="5652" max="5652" width="5" style="44" customWidth="1"/>
    <col min="5653" max="5886" width="14.5703125" style="44"/>
    <col min="5887" max="5887" width="4.140625" style="44" customWidth="1"/>
    <col min="5888" max="5888" width="5.28515625" style="44" customWidth="1"/>
    <col min="5889" max="5889" width="8.7109375" style="44" customWidth="1"/>
    <col min="5890" max="5890" width="2.28515625" style="44" customWidth="1"/>
    <col min="5891" max="5891" width="42.140625" style="44" bestFit="1" customWidth="1"/>
    <col min="5892" max="5892" width="5.85546875" style="44" customWidth="1"/>
    <col min="5893" max="5893" width="13.140625" style="44" bestFit="1" customWidth="1"/>
    <col min="5894" max="5894" width="6" style="44" customWidth="1"/>
    <col min="5895" max="5895" width="13.140625" style="44" bestFit="1" customWidth="1"/>
    <col min="5896" max="5896" width="6.140625" style="44" customWidth="1"/>
    <col min="5897" max="5897" width="13.140625" style="44" bestFit="1" customWidth="1"/>
    <col min="5898" max="5898" width="6.140625" style="44" customWidth="1"/>
    <col min="5899" max="5900" width="13.140625" style="44" bestFit="1" customWidth="1"/>
    <col min="5901" max="5901" width="6.140625" style="44" customWidth="1"/>
    <col min="5902" max="5902" width="13.140625" style="44" bestFit="1" customWidth="1"/>
    <col min="5903" max="5903" width="15" style="44" bestFit="1" customWidth="1"/>
    <col min="5904" max="5904" width="5.28515625" style="44" customWidth="1"/>
    <col min="5905" max="5905" width="4.42578125" style="44" customWidth="1"/>
    <col min="5906" max="5906" width="3.85546875" style="44" customWidth="1"/>
    <col min="5907" max="5907" width="5.28515625" style="44" customWidth="1"/>
    <col min="5908" max="5908" width="5" style="44" customWidth="1"/>
    <col min="5909" max="6142" width="14.5703125" style="44"/>
    <col min="6143" max="6143" width="4.140625" style="44" customWidth="1"/>
    <col min="6144" max="6144" width="5.28515625" style="44" customWidth="1"/>
    <col min="6145" max="6145" width="8.7109375" style="44" customWidth="1"/>
    <col min="6146" max="6146" width="2.28515625" style="44" customWidth="1"/>
    <col min="6147" max="6147" width="42.140625" style="44" bestFit="1" customWidth="1"/>
    <col min="6148" max="6148" width="5.85546875" style="44" customWidth="1"/>
    <col min="6149" max="6149" width="13.140625" style="44" bestFit="1" customWidth="1"/>
    <col min="6150" max="6150" width="6" style="44" customWidth="1"/>
    <col min="6151" max="6151" width="13.140625" style="44" bestFit="1" customWidth="1"/>
    <col min="6152" max="6152" width="6.140625" style="44" customWidth="1"/>
    <col min="6153" max="6153" width="13.140625" style="44" bestFit="1" customWidth="1"/>
    <col min="6154" max="6154" width="6.140625" style="44" customWidth="1"/>
    <col min="6155" max="6156" width="13.140625" style="44" bestFit="1" customWidth="1"/>
    <col min="6157" max="6157" width="6.140625" style="44" customWidth="1"/>
    <col min="6158" max="6158" width="13.140625" style="44" bestFit="1" customWidth="1"/>
    <col min="6159" max="6159" width="15" style="44" bestFit="1" customWidth="1"/>
    <col min="6160" max="6160" width="5.28515625" style="44" customWidth="1"/>
    <col min="6161" max="6161" width="4.42578125" style="44" customWidth="1"/>
    <col min="6162" max="6162" width="3.85546875" style="44" customWidth="1"/>
    <col min="6163" max="6163" width="5.28515625" style="44" customWidth="1"/>
    <col min="6164" max="6164" width="5" style="44" customWidth="1"/>
    <col min="6165" max="6398" width="14.5703125" style="44"/>
    <col min="6399" max="6399" width="4.140625" style="44" customWidth="1"/>
    <col min="6400" max="6400" width="5.28515625" style="44" customWidth="1"/>
    <col min="6401" max="6401" width="8.7109375" style="44" customWidth="1"/>
    <col min="6402" max="6402" width="2.28515625" style="44" customWidth="1"/>
    <col min="6403" max="6403" width="42.140625" style="44" bestFit="1" customWidth="1"/>
    <col min="6404" max="6404" width="5.85546875" style="44" customWidth="1"/>
    <col min="6405" max="6405" width="13.140625" style="44" bestFit="1" customWidth="1"/>
    <col min="6406" max="6406" width="6" style="44" customWidth="1"/>
    <col min="6407" max="6407" width="13.140625" style="44" bestFit="1" customWidth="1"/>
    <col min="6408" max="6408" width="6.140625" style="44" customWidth="1"/>
    <col min="6409" max="6409" width="13.140625" style="44" bestFit="1" customWidth="1"/>
    <col min="6410" max="6410" width="6.140625" style="44" customWidth="1"/>
    <col min="6411" max="6412" width="13.140625" style="44" bestFit="1" customWidth="1"/>
    <col min="6413" max="6413" width="6.140625" style="44" customWidth="1"/>
    <col min="6414" max="6414" width="13.140625" style="44" bestFit="1" customWidth="1"/>
    <col min="6415" max="6415" width="15" style="44" bestFit="1" customWidth="1"/>
    <col min="6416" max="6416" width="5.28515625" style="44" customWidth="1"/>
    <col min="6417" max="6417" width="4.42578125" style="44" customWidth="1"/>
    <col min="6418" max="6418" width="3.85546875" style="44" customWidth="1"/>
    <col min="6419" max="6419" width="5.28515625" style="44" customWidth="1"/>
    <col min="6420" max="6420" width="5" style="44" customWidth="1"/>
    <col min="6421" max="6654" width="14.5703125" style="44"/>
    <col min="6655" max="6655" width="4.140625" style="44" customWidth="1"/>
    <col min="6656" max="6656" width="5.28515625" style="44" customWidth="1"/>
    <col min="6657" max="6657" width="8.7109375" style="44" customWidth="1"/>
    <col min="6658" max="6658" width="2.28515625" style="44" customWidth="1"/>
    <col min="6659" max="6659" width="42.140625" style="44" bestFit="1" customWidth="1"/>
    <col min="6660" max="6660" width="5.85546875" style="44" customWidth="1"/>
    <col min="6661" max="6661" width="13.140625" style="44" bestFit="1" customWidth="1"/>
    <col min="6662" max="6662" width="6" style="44" customWidth="1"/>
    <col min="6663" max="6663" width="13.140625" style="44" bestFit="1" customWidth="1"/>
    <col min="6664" max="6664" width="6.140625" style="44" customWidth="1"/>
    <col min="6665" max="6665" width="13.140625" style="44" bestFit="1" customWidth="1"/>
    <col min="6666" max="6666" width="6.140625" style="44" customWidth="1"/>
    <col min="6667" max="6668" width="13.140625" style="44" bestFit="1" customWidth="1"/>
    <col min="6669" max="6669" width="6.140625" style="44" customWidth="1"/>
    <col min="6670" max="6670" width="13.140625" style="44" bestFit="1" customWidth="1"/>
    <col min="6671" max="6671" width="15" style="44" bestFit="1" customWidth="1"/>
    <col min="6672" max="6672" width="5.28515625" style="44" customWidth="1"/>
    <col min="6673" max="6673" width="4.42578125" style="44" customWidth="1"/>
    <col min="6674" max="6674" width="3.85546875" style="44" customWidth="1"/>
    <col min="6675" max="6675" width="5.28515625" style="44" customWidth="1"/>
    <col min="6676" max="6676" width="5" style="44" customWidth="1"/>
    <col min="6677" max="6910" width="14.5703125" style="44"/>
    <col min="6911" max="6911" width="4.140625" style="44" customWidth="1"/>
    <col min="6912" max="6912" width="5.28515625" style="44" customWidth="1"/>
    <col min="6913" max="6913" width="8.7109375" style="44" customWidth="1"/>
    <col min="6914" max="6914" width="2.28515625" style="44" customWidth="1"/>
    <col min="6915" max="6915" width="42.140625" style="44" bestFit="1" customWidth="1"/>
    <col min="6916" max="6916" width="5.85546875" style="44" customWidth="1"/>
    <col min="6917" max="6917" width="13.140625" style="44" bestFit="1" customWidth="1"/>
    <col min="6918" max="6918" width="6" style="44" customWidth="1"/>
    <col min="6919" max="6919" width="13.140625" style="44" bestFit="1" customWidth="1"/>
    <col min="6920" max="6920" width="6.140625" style="44" customWidth="1"/>
    <col min="6921" max="6921" width="13.140625" style="44" bestFit="1" customWidth="1"/>
    <col min="6922" max="6922" width="6.140625" style="44" customWidth="1"/>
    <col min="6923" max="6924" width="13.140625" style="44" bestFit="1" customWidth="1"/>
    <col min="6925" max="6925" width="6.140625" style="44" customWidth="1"/>
    <col min="6926" max="6926" width="13.140625" style="44" bestFit="1" customWidth="1"/>
    <col min="6927" max="6927" width="15" style="44" bestFit="1" customWidth="1"/>
    <col min="6928" max="6928" width="5.28515625" style="44" customWidth="1"/>
    <col min="6929" max="6929" width="4.42578125" style="44" customWidth="1"/>
    <col min="6930" max="6930" width="3.85546875" style="44" customWidth="1"/>
    <col min="6931" max="6931" width="5.28515625" style="44" customWidth="1"/>
    <col min="6932" max="6932" width="5" style="44" customWidth="1"/>
    <col min="6933" max="7166" width="14.5703125" style="44"/>
    <col min="7167" max="7167" width="4.140625" style="44" customWidth="1"/>
    <col min="7168" max="7168" width="5.28515625" style="44" customWidth="1"/>
    <col min="7169" max="7169" width="8.7109375" style="44" customWidth="1"/>
    <col min="7170" max="7170" width="2.28515625" style="44" customWidth="1"/>
    <col min="7171" max="7171" width="42.140625" style="44" bestFit="1" customWidth="1"/>
    <col min="7172" max="7172" width="5.85546875" style="44" customWidth="1"/>
    <col min="7173" max="7173" width="13.140625" style="44" bestFit="1" customWidth="1"/>
    <col min="7174" max="7174" width="6" style="44" customWidth="1"/>
    <col min="7175" max="7175" width="13.140625" style="44" bestFit="1" customWidth="1"/>
    <col min="7176" max="7176" width="6.140625" style="44" customWidth="1"/>
    <col min="7177" max="7177" width="13.140625" style="44" bestFit="1" customWidth="1"/>
    <col min="7178" max="7178" width="6.140625" style="44" customWidth="1"/>
    <col min="7179" max="7180" width="13.140625" style="44" bestFit="1" customWidth="1"/>
    <col min="7181" max="7181" width="6.140625" style="44" customWidth="1"/>
    <col min="7182" max="7182" width="13.140625" style="44" bestFit="1" customWidth="1"/>
    <col min="7183" max="7183" width="15" style="44" bestFit="1" customWidth="1"/>
    <col min="7184" max="7184" width="5.28515625" style="44" customWidth="1"/>
    <col min="7185" max="7185" width="4.42578125" style="44" customWidth="1"/>
    <col min="7186" max="7186" width="3.85546875" style="44" customWidth="1"/>
    <col min="7187" max="7187" width="5.28515625" style="44" customWidth="1"/>
    <col min="7188" max="7188" width="5" style="44" customWidth="1"/>
    <col min="7189" max="7422" width="14.5703125" style="44"/>
    <col min="7423" max="7423" width="4.140625" style="44" customWidth="1"/>
    <col min="7424" max="7424" width="5.28515625" style="44" customWidth="1"/>
    <col min="7425" max="7425" width="8.7109375" style="44" customWidth="1"/>
    <col min="7426" max="7426" width="2.28515625" style="44" customWidth="1"/>
    <col min="7427" max="7427" width="42.140625" style="44" bestFit="1" customWidth="1"/>
    <col min="7428" max="7428" width="5.85546875" style="44" customWidth="1"/>
    <col min="7429" max="7429" width="13.140625" style="44" bestFit="1" customWidth="1"/>
    <col min="7430" max="7430" width="6" style="44" customWidth="1"/>
    <col min="7431" max="7431" width="13.140625" style="44" bestFit="1" customWidth="1"/>
    <col min="7432" max="7432" width="6.140625" style="44" customWidth="1"/>
    <col min="7433" max="7433" width="13.140625" style="44" bestFit="1" customWidth="1"/>
    <col min="7434" max="7434" width="6.140625" style="44" customWidth="1"/>
    <col min="7435" max="7436" width="13.140625" style="44" bestFit="1" customWidth="1"/>
    <col min="7437" max="7437" width="6.140625" style="44" customWidth="1"/>
    <col min="7438" max="7438" width="13.140625" style="44" bestFit="1" customWidth="1"/>
    <col min="7439" max="7439" width="15" style="44" bestFit="1" customWidth="1"/>
    <col min="7440" max="7440" width="5.28515625" style="44" customWidth="1"/>
    <col min="7441" max="7441" width="4.42578125" style="44" customWidth="1"/>
    <col min="7442" max="7442" width="3.85546875" style="44" customWidth="1"/>
    <col min="7443" max="7443" width="5.28515625" style="44" customWidth="1"/>
    <col min="7444" max="7444" width="5" style="44" customWidth="1"/>
    <col min="7445" max="7678" width="14.5703125" style="44"/>
    <col min="7679" max="7679" width="4.140625" style="44" customWidth="1"/>
    <col min="7680" max="7680" width="5.28515625" style="44" customWidth="1"/>
    <col min="7681" max="7681" width="8.7109375" style="44" customWidth="1"/>
    <col min="7682" max="7682" width="2.28515625" style="44" customWidth="1"/>
    <col min="7683" max="7683" width="42.140625" style="44" bestFit="1" customWidth="1"/>
    <col min="7684" max="7684" width="5.85546875" style="44" customWidth="1"/>
    <col min="7685" max="7685" width="13.140625" style="44" bestFit="1" customWidth="1"/>
    <col min="7686" max="7686" width="6" style="44" customWidth="1"/>
    <col min="7687" max="7687" width="13.140625" style="44" bestFit="1" customWidth="1"/>
    <col min="7688" max="7688" width="6.140625" style="44" customWidth="1"/>
    <col min="7689" max="7689" width="13.140625" style="44" bestFit="1" customWidth="1"/>
    <col min="7690" max="7690" width="6.140625" style="44" customWidth="1"/>
    <col min="7691" max="7692" width="13.140625" style="44" bestFit="1" customWidth="1"/>
    <col min="7693" max="7693" width="6.140625" style="44" customWidth="1"/>
    <col min="7694" max="7694" width="13.140625" style="44" bestFit="1" customWidth="1"/>
    <col min="7695" max="7695" width="15" style="44" bestFit="1" customWidth="1"/>
    <col min="7696" max="7696" width="5.28515625" style="44" customWidth="1"/>
    <col min="7697" max="7697" width="4.42578125" style="44" customWidth="1"/>
    <col min="7698" max="7698" width="3.85546875" style="44" customWidth="1"/>
    <col min="7699" max="7699" width="5.28515625" style="44" customWidth="1"/>
    <col min="7700" max="7700" width="5" style="44" customWidth="1"/>
    <col min="7701" max="7934" width="14.5703125" style="44"/>
    <col min="7935" max="7935" width="4.140625" style="44" customWidth="1"/>
    <col min="7936" max="7936" width="5.28515625" style="44" customWidth="1"/>
    <col min="7937" max="7937" width="8.7109375" style="44" customWidth="1"/>
    <col min="7938" max="7938" width="2.28515625" style="44" customWidth="1"/>
    <col min="7939" max="7939" width="42.140625" style="44" bestFit="1" customWidth="1"/>
    <col min="7940" max="7940" width="5.85546875" style="44" customWidth="1"/>
    <col min="7941" max="7941" width="13.140625" style="44" bestFit="1" customWidth="1"/>
    <col min="7942" max="7942" width="6" style="44" customWidth="1"/>
    <col min="7943" max="7943" width="13.140625" style="44" bestFit="1" customWidth="1"/>
    <col min="7944" max="7944" width="6.140625" style="44" customWidth="1"/>
    <col min="7945" max="7945" width="13.140625" style="44" bestFit="1" customWidth="1"/>
    <col min="7946" max="7946" width="6.140625" style="44" customWidth="1"/>
    <col min="7947" max="7948" width="13.140625" style="44" bestFit="1" customWidth="1"/>
    <col min="7949" max="7949" width="6.140625" style="44" customWidth="1"/>
    <col min="7950" max="7950" width="13.140625" style="44" bestFit="1" customWidth="1"/>
    <col min="7951" max="7951" width="15" style="44" bestFit="1" customWidth="1"/>
    <col min="7952" max="7952" width="5.28515625" style="44" customWidth="1"/>
    <col min="7953" max="7953" width="4.42578125" style="44" customWidth="1"/>
    <col min="7954" max="7954" width="3.85546875" style="44" customWidth="1"/>
    <col min="7955" max="7955" width="5.28515625" style="44" customWidth="1"/>
    <col min="7956" max="7956" width="5" style="44" customWidth="1"/>
    <col min="7957" max="8190" width="14.5703125" style="44"/>
    <col min="8191" max="8191" width="4.140625" style="44" customWidth="1"/>
    <col min="8192" max="8192" width="5.28515625" style="44" customWidth="1"/>
    <col min="8193" max="8193" width="8.7109375" style="44" customWidth="1"/>
    <col min="8194" max="8194" width="2.28515625" style="44" customWidth="1"/>
    <col min="8195" max="8195" width="42.140625" style="44" bestFit="1" customWidth="1"/>
    <col min="8196" max="8196" width="5.85546875" style="44" customWidth="1"/>
    <col min="8197" max="8197" width="13.140625" style="44" bestFit="1" customWidth="1"/>
    <col min="8198" max="8198" width="6" style="44" customWidth="1"/>
    <col min="8199" max="8199" width="13.140625" style="44" bestFit="1" customWidth="1"/>
    <col min="8200" max="8200" width="6.140625" style="44" customWidth="1"/>
    <col min="8201" max="8201" width="13.140625" style="44" bestFit="1" customWidth="1"/>
    <col min="8202" max="8202" width="6.140625" style="44" customWidth="1"/>
    <col min="8203" max="8204" width="13.140625" style="44" bestFit="1" customWidth="1"/>
    <col min="8205" max="8205" width="6.140625" style="44" customWidth="1"/>
    <col min="8206" max="8206" width="13.140625" style="44" bestFit="1" customWidth="1"/>
    <col min="8207" max="8207" width="15" style="44" bestFit="1" customWidth="1"/>
    <col min="8208" max="8208" width="5.28515625" style="44" customWidth="1"/>
    <col min="8209" max="8209" width="4.42578125" style="44" customWidth="1"/>
    <col min="8210" max="8210" width="3.85546875" style="44" customWidth="1"/>
    <col min="8211" max="8211" width="5.28515625" style="44" customWidth="1"/>
    <col min="8212" max="8212" width="5" style="44" customWidth="1"/>
    <col min="8213" max="8446" width="14.5703125" style="44"/>
    <col min="8447" max="8447" width="4.140625" style="44" customWidth="1"/>
    <col min="8448" max="8448" width="5.28515625" style="44" customWidth="1"/>
    <col min="8449" max="8449" width="8.7109375" style="44" customWidth="1"/>
    <col min="8450" max="8450" width="2.28515625" style="44" customWidth="1"/>
    <col min="8451" max="8451" width="42.140625" style="44" bestFit="1" customWidth="1"/>
    <col min="8452" max="8452" width="5.85546875" style="44" customWidth="1"/>
    <col min="8453" max="8453" width="13.140625" style="44" bestFit="1" customWidth="1"/>
    <col min="8454" max="8454" width="6" style="44" customWidth="1"/>
    <col min="8455" max="8455" width="13.140625" style="44" bestFit="1" customWidth="1"/>
    <col min="8456" max="8456" width="6.140625" style="44" customWidth="1"/>
    <col min="8457" max="8457" width="13.140625" style="44" bestFit="1" customWidth="1"/>
    <col min="8458" max="8458" width="6.140625" style="44" customWidth="1"/>
    <col min="8459" max="8460" width="13.140625" style="44" bestFit="1" customWidth="1"/>
    <col min="8461" max="8461" width="6.140625" style="44" customWidth="1"/>
    <col min="8462" max="8462" width="13.140625" style="44" bestFit="1" customWidth="1"/>
    <col min="8463" max="8463" width="15" style="44" bestFit="1" customWidth="1"/>
    <col min="8464" max="8464" width="5.28515625" style="44" customWidth="1"/>
    <col min="8465" max="8465" width="4.42578125" style="44" customWidth="1"/>
    <col min="8466" max="8466" width="3.85546875" style="44" customWidth="1"/>
    <col min="8467" max="8467" width="5.28515625" style="44" customWidth="1"/>
    <col min="8468" max="8468" width="5" style="44" customWidth="1"/>
    <col min="8469" max="8702" width="14.5703125" style="44"/>
    <col min="8703" max="8703" width="4.140625" style="44" customWidth="1"/>
    <col min="8704" max="8704" width="5.28515625" style="44" customWidth="1"/>
    <col min="8705" max="8705" width="8.7109375" style="44" customWidth="1"/>
    <col min="8706" max="8706" width="2.28515625" style="44" customWidth="1"/>
    <col min="8707" max="8707" width="42.140625" style="44" bestFit="1" customWidth="1"/>
    <col min="8708" max="8708" width="5.85546875" style="44" customWidth="1"/>
    <col min="8709" max="8709" width="13.140625" style="44" bestFit="1" customWidth="1"/>
    <col min="8710" max="8710" width="6" style="44" customWidth="1"/>
    <col min="8711" max="8711" width="13.140625" style="44" bestFit="1" customWidth="1"/>
    <col min="8712" max="8712" width="6.140625" style="44" customWidth="1"/>
    <col min="8713" max="8713" width="13.140625" style="44" bestFit="1" customWidth="1"/>
    <col min="8714" max="8714" width="6.140625" style="44" customWidth="1"/>
    <col min="8715" max="8716" width="13.140625" style="44" bestFit="1" customWidth="1"/>
    <col min="8717" max="8717" width="6.140625" style="44" customWidth="1"/>
    <col min="8718" max="8718" width="13.140625" style="44" bestFit="1" customWidth="1"/>
    <col min="8719" max="8719" width="15" style="44" bestFit="1" customWidth="1"/>
    <col min="8720" max="8720" width="5.28515625" style="44" customWidth="1"/>
    <col min="8721" max="8721" width="4.42578125" style="44" customWidth="1"/>
    <col min="8722" max="8722" width="3.85546875" style="44" customWidth="1"/>
    <col min="8723" max="8723" width="5.28515625" style="44" customWidth="1"/>
    <col min="8724" max="8724" width="5" style="44" customWidth="1"/>
    <col min="8725" max="8958" width="14.5703125" style="44"/>
    <col min="8959" max="8959" width="4.140625" style="44" customWidth="1"/>
    <col min="8960" max="8960" width="5.28515625" style="44" customWidth="1"/>
    <col min="8961" max="8961" width="8.7109375" style="44" customWidth="1"/>
    <col min="8962" max="8962" width="2.28515625" style="44" customWidth="1"/>
    <col min="8963" max="8963" width="42.140625" style="44" bestFit="1" customWidth="1"/>
    <col min="8964" max="8964" width="5.85546875" style="44" customWidth="1"/>
    <col min="8965" max="8965" width="13.140625" style="44" bestFit="1" customWidth="1"/>
    <col min="8966" max="8966" width="6" style="44" customWidth="1"/>
    <col min="8967" max="8967" width="13.140625" style="44" bestFit="1" customWidth="1"/>
    <col min="8968" max="8968" width="6.140625" style="44" customWidth="1"/>
    <col min="8969" max="8969" width="13.140625" style="44" bestFit="1" customWidth="1"/>
    <col min="8970" max="8970" width="6.140625" style="44" customWidth="1"/>
    <col min="8971" max="8972" width="13.140625" style="44" bestFit="1" customWidth="1"/>
    <col min="8973" max="8973" width="6.140625" style="44" customWidth="1"/>
    <col min="8974" max="8974" width="13.140625" style="44" bestFit="1" customWidth="1"/>
    <col min="8975" max="8975" width="15" style="44" bestFit="1" customWidth="1"/>
    <col min="8976" max="8976" width="5.28515625" style="44" customWidth="1"/>
    <col min="8977" max="8977" width="4.42578125" style="44" customWidth="1"/>
    <col min="8978" max="8978" width="3.85546875" style="44" customWidth="1"/>
    <col min="8979" max="8979" width="5.28515625" style="44" customWidth="1"/>
    <col min="8980" max="8980" width="5" style="44" customWidth="1"/>
    <col min="8981" max="9214" width="14.5703125" style="44"/>
    <col min="9215" max="9215" width="4.140625" style="44" customWidth="1"/>
    <col min="9216" max="9216" width="5.28515625" style="44" customWidth="1"/>
    <col min="9217" max="9217" width="8.7109375" style="44" customWidth="1"/>
    <col min="9218" max="9218" width="2.28515625" style="44" customWidth="1"/>
    <col min="9219" max="9219" width="42.140625" style="44" bestFit="1" customWidth="1"/>
    <col min="9220" max="9220" width="5.85546875" style="44" customWidth="1"/>
    <col min="9221" max="9221" width="13.140625" style="44" bestFit="1" customWidth="1"/>
    <col min="9222" max="9222" width="6" style="44" customWidth="1"/>
    <col min="9223" max="9223" width="13.140625" style="44" bestFit="1" customWidth="1"/>
    <col min="9224" max="9224" width="6.140625" style="44" customWidth="1"/>
    <col min="9225" max="9225" width="13.140625" style="44" bestFit="1" customWidth="1"/>
    <col min="9226" max="9226" width="6.140625" style="44" customWidth="1"/>
    <col min="9227" max="9228" width="13.140625" style="44" bestFit="1" customWidth="1"/>
    <col min="9229" max="9229" width="6.140625" style="44" customWidth="1"/>
    <col min="9230" max="9230" width="13.140625" style="44" bestFit="1" customWidth="1"/>
    <col min="9231" max="9231" width="15" style="44" bestFit="1" customWidth="1"/>
    <col min="9232" max="9232" width="5.28515625" style="44" customWidth="1"/>
    <col min="9233" max="9233" width="4.42578125" style="44" customWidth="1"/>
    <col min="9234" max="9234" width="3.85546875" style="44" customWidth="1"/>
    <col min="9235" max="9235" width="5.28515625" style="44" customWidth="1"/>
    <col min="9236" max="9236" width="5" style="44" customWidth="1"/>
    <col min="9237" max="9470" width="14.5703125" style="44"/>
    <col min="9471" max="9471" width="4.140625" style="44" customWidth="1"/>
    <col min="9472" max="9472" width="5.28515625" style="44" customWidth="1"/>
    <col min="9473" max="9473" width="8.7109375" style="44" customWidth="1"/>
    <col min="9474" max="9474" width="2.28515625" style="44" customWidth="1"/>
    <col min="9475" max="9475" width="42.140625" style="44" bestFit="1" customWidth="1"/>
    <col min="9476" max="9476" width="5.85546875" style="44" customWidth="1"/>
    <col min="9477" max="9477" width="13.140625" style="44" bestFit="1" customWidth="1"/>
    <col min="9478" max="9478" width="6" style="44" customWidth="1"/>
    <col min="9479" max="9479" width="13.140625" style="44" bestFit="1" customWidth="1"/>
    <col min="9480" max="9480" width="6.140625" style="44" customWidth="1"/>
    <col min="9481" max="9481" width="13.140625" style="44" bestFit="1" customWidth="1"/>
    <col min="9482" max="9482" width="6.140625" style="44" customWidth="1"/>
    <col min="9483" max="9484" width="13.140625" style="44" bestFit="1" customWidth="1"/>
    <col min="9485" max="9485" width="6.140625" style="44" customWidth="1"/>
    <col min="9486" max="9486" width="13.140625" style="44" bestFit="1" customWidth="1"/>
    <col min="9487" max="9487" width="15" style="44" bestFit="1" customWidth="1"/>
    <col min="9488" max="9488" width="5.28515625" style="44" customWidth="1"/>
    <col min="9489" max="9489" width="4.42578125" style="44" customWidth="1"/>
    <col min="9490" max="9490" width="3.85546875" style="44" customWidth="1"/>
    <col min="9491" max="9491" width="5.28515625" style="44" customWidth="1"/>
    <col min="9492" max="9492" width="5" style="44" customWidth="1"/>
    <col min="9493" max="9726" width="14.5703125" style="44"/>
    <col min="9727" max="9727" width="4.140625" style="44" customWidth="1"/>
    <col min="9728" max="9728" width="5.28515625" style="44" customWidth="1"/>
    <col min="9729" max="9729" width="8.7109375" style="44" customWidth="1"/>
    <col min="9730" max="9730" width="2.28515625" style="44" customWidth="1"/>
    <col min="9731" max="9731" width="42.140625" style="44" bestFit="1" customWidth="1"/>
    <col min="9732" max="9732" width="5.85546875" style="44" customWidth="1"/>
    <col min="9733" max="9733" width="13.140625" style="44" bestFit="1" customWidth="1"/>
    <col min="9734" max="9734" width="6" style="44" customWidth="1"/>
    <col min="9735" max="9735" width="13.140625" style="44" bestFit="1" customWidth="1"/>
    <col min="9736" max="9736" width="6.140625" style="44" customWidth="1"/>
    <col min="9737" max="9737" width="13.140625" style="44" bestFit="1" customWidth="1"/>
    <col min="9738" max="9738" width="6.140625" style="44" customWidth="1"/>
    <col min="9739" max="9740" width="13.140625" style="44" bestFit="1" customWidth="1"/>
    <col min="9741" max="9741" width="6.140625" style="44" customWidth="1"/>
    <col min="9742" max="9742" width="13.140625" style="44" bestFit="1" customWidth="1"/>
    <col min="9743" max="9743" width="15" style="44" bestFit="1" customWidth="1"/>
    <col min="9744" max="9744" width="5.28515625" style="44" customWidth="1"/>
    <col min="9745" max="9745" width="4.42578125" style="44" customWidth="1"/>
    <col min="9746" max="9746" width="3.85546875" style="44" customWidth="1"/>
    <col min="9747" max="9747" width="5.28515625" style="44" customWidth="1"/>
    <col min="9748" max="9748" width="5" style="44" customWidth="1"/>
    <col min="9749" max="9982" width="14.5703125" style="44"/>
    <col min="9983" max="9983" width="4.140625" style="44" customWidth="1"/>
    <col min="9984" max="9984" width="5.28515625" style="44" customWidth="1"/>
    <col min="9985" max="9985" width="8.7109375" style="44" customWidth="1"/>
    <col min="9986" max="9986" width="2.28515625" style="44" customWidth="1"/>
    <col min="9987" max="9987" width="42.140625" style="44" bestFit="1" customWidth="1"/>
    <col min="9988" max="9988" width="5.85546875" style="44" customWidth="1"/>
    <col min="9989" max="9989" width="13.140625" style="44" bestFit="1" customWidth="1"/>
    <col min="9990" max="9990" width="6" style="44" customWidth="1"/>
    <col min="9991" max="9991" width="13.140625" style="44" bestFit="1" customWidth="1"/>
    <col min="9992" max="9992" width="6.140625" style="44" customWidth="1"/>
    <col min="9993" max="9993" width="13.140625" style="44" bestFit="1" customWidth="1"/>
    <col min="9994" max="9994" width="6.140625" style="44" customWidth="1"/>
    <col min="9995" max="9996" width="13.140625" style="44" bestFit="1" customWidth="1"/>
    <col min="9997" max="9997" width="6.140625" style="44" customWidth="1"/>
    <col min="9998" max="9998" width="13.140625" style="44" bestFit="1" customWidth="1"/>
    <col min="9999" max="9999" width="15" style="44" bestFit="1" customWidth="1"/>
    <col min="10000" max="10000" width="5.28515625" style="44" customWidth="1"/>
    <col min="10001" max="10001" width="4.42578125" style="44" customWidth="1"/>
    <col min="10002" max="10002" width="3.85546875" style="44" customWidth="1"/>
    <col min="10003" max="10003" width="5.28515625" style="44" customWidth="1"/>
    <col min="10004" max="10004" width="5" style="44" customWidth="1"/>
    <col min="10005" max="10238" width="14.5703125" style="44"/>
    <col min="10239" max="10239" width="4.140625" style="44" customWidth="1"/>
    <col min="10240" max="10240" width="5.28515625" style="44" customWidth="1"/>
    <col min="10241" max="10241" width="8.7109375" style="44" customWidth="1"/>
    <col min="10242" max="10242" width="2.28515625" style="44" customWidth="1"/>
    <col min="10243" max="10243" width="42.140625" style="44" bestFit="1" customWidth="1"/>
    <col min="10244" max="10244" width="5.85546875" style="44" customWidth="1"/>
    <col min="10245" max="10245" width="13.140625" style="44" bestFit="1" customWidth="1"/>
    <col min="10246" max="10246" width="6" style="44" customWidth="1"/>
    <col min="10247" max="10247" width="13.140625" style="44" bestFit="1" customWidth="1"/>
    <col min="10248" max="10248" width="6.140625" style="44" customWidth="1"/>
    <col min="10249" max="10249" width="13.140625" style="44" bestFit="1" customWidth="1"/>
    <col min="10250" max="10250" width="6.140625" style="44" customWidth="1"/>
    <col min="10251" max="10252" width="13.140625" style="44" bestFit="1" customWidth="1"/>
    <col min="10253" max="10253" width="6.140625" style="44" customWidth="1"/>
    <col min="10254" max="10254" width="13.140625" style="44" bestFit="1" customWidth="1"/>
    <col min="10255" max="10255" width="15" style="44" bestFit="1" customWidth="1"/>
    <col min="10256" max="10256" width="5.28515625" style="44" customWidth="1"/>
    <col min="10257" max="10257" width="4.42578125" style="44" customWidth="1"/>
    <col min="10258" max="10258" width="3.85546875" style="44" customWidth="1"/>
    <col min="10259" max="10259" width="5.28515625" style="44" customWidth="1"/>
    <col min="10260" max="10260" width="5" style="44" customWidth="1"/>
    <col min="10261" max="10494" width="14.5703125" style="44"/>
    <col min="10495" max="10495" width="4.140625" style="44" customWidth="1"/>
    <col min="10496" max="10496" width="5.28515625" style="44" customWidth="1"/>
    <col min="10497" max="10497" width="8.7109375" style="44" customWidth="1"/>
    <col min="10498" max="10498" width="2.28515625" style="44" customWidth="1"/>
    <col min="10499" max="10499" width="42.140625" style="44" bestFit="1" customWidth="1"/>
    <col min="10500" max="10500" width="5.85546875" style="44" customWidth="1"/>
    <col min="10501" max="10501" width="13.140625" style="44" bestFit="1" customWidth="1"/>
    <col min="10502" max="10502" width="6" style="44" customWidth="1"/>
    <col min="10503" max="10503" width="13.140625" style="44" bestFit="1" customWidth="1"/>
    <col min="10504" max="10504" width="6.140625" style="44" customWidth="1"/>
    <col min="10505" max="10505" width="13.140625" style="44" bestFit="1" customWidth="1"/>
    <col min="10506" max="10506" width="6.140625" style="44" customWidth="1"/>
    <col min="10507" max="10508" width="13.140625" style="44" bestFit="1" customWidth="1"/>
    <col min="10509" max="10509" width="6.140625" style="44" customWidth="1"/>
    <col min="10510" max="10510" width="13.140625" style="44" bestFit="1" customWidth="1"/>
    <col min="10511" max="10511" width="15" style="44" bestFit="1" customWidth="1"/>
    <col min="10512" max="10512" width="5.28515625" style="44" customWidth="1"/>
    <col min="10513" max="10513" width="4.42578125" style="44" customWidth="1"/>
    <col min="10514" max="10514" width="3.85546875" style="44" customWidth="1"/>
    <col min="10515" max="10515" width="5.28515625" style="44" customWidth="1"/>
    <col min="10516" max="10516" width="5" style="44" customWidth="1"/>
    <col min="10517" max="10750" width="14.5703125" style="44"/>
    <col min="10751" max="10751" width="4.140625" style="44" customWidth="1"/>
    <col min="10752" max="10752" width="5.28515625" style="44" customWidth="1"/>
    <col min="10753" max="10753" width="8.7109375" style="44" customWidth="1"/>
    <col min="10754" max="10754" width="2.28515625" style="44" customWidth="1"/>
    <col min="10755" max="10755" width="42.140625" style="44" bestFit="1" customWidth="1"/>
    <col min="10756" max="10756" width="5.85546875" style="44" customWidth="1"/>
    <col min="10757" max="10757" width="13.140625" style="44" bestFit="1" customWidth="1"/>
    <col min="10758" max="10758" width="6" style="44" customWidth="1"/>
    <col min="10759" max="10759" width="13.140625" style="44" bestFit="1" customWidth="1"/>
    <col min="10760" max="10760" width="6.140625" style="44" customWidth="1"/>
    <col min="10761" max="10761" width="13.140625" style="44" bestFit="1" customWidth="1"/>
    <col min="10762" max="10762" width="6.140625" style="44" customWidth="1"/>
    <col min="10763" max="10764" width="13.140625" style="44" bestFit="1" customWidth="1"/>
    <col min="10765" max="10765" width="6.140625" style="44" customWidth="1"/>
    <col min="10766" max="10766" width="13.140625" style="44" bestFit="1" customWidth="1"/>
    <col min="10767" max="10767" width="15" style="44" bestFit="1" customWidth="1"/>
    <col min="10768" max="10768" width="5.28515625" style="44" customWidth="1"/>
    <col min="10769" max="10769" width="4.42578125" style="44" customWidth="1"/>
    <col min="10770" max="10770" width="3.85546875" style="44" customWidth="1"/>
    <col min="10771" max="10771" width="5.28515625" style="44" customWidth="1"/>
    <col min="10772" max="10772" width="5" style="44" customWidth="1"/>
    <col min="10773" max="11006" width="14.5703125" style="44"/>
    <col min="11007" max="11007" width="4.140625" style="44" customWidth="1"/>
    <col min="11008" max="11008" width="5.28515625" style="44" customWidth="1"/>
    <col min="11009" max="11009" width="8.7109375" style="44" customWidth="1"/>
    <col min="11010" max="11010" width="2.28515625" style="44" customWidth="1"/>
    <col min="11011" max="11011" width="42.140625" style="44" bestFit="1" customWidth="1"/>
    <col min="11012" max="11012" width="5.85546875" style="44" customWidth="1"/>
    <col min="11013" max="11013" width="13.140625" style="44" bestFit="1" customWidth="1"/>
    <col min="11014" max="11014" width="6" style="44" customWidth="1"/>
    <col min="11015" max="11015" width="13.140625" style="44" bestFit="1" customWidth="1"/>
    <col min="11016" max="11016" width="6.140625" style="44" customWidth="1"/>
    <col min="11017" max="11017" width="13.140625" style="44" bestFit="1" customWidth="1"/>
    <col min="11018" max="11018" width="6.140625" style="44" customWidth="1"/>
    <col min="11019" max="11020" width="13.140625" style="44" bestFit="1" customWidth="1"/>
    <col min="11021" max="11021" width="6.140625" style="44" customWidth="1"/>
    <col min="11022" max="11022" width="13.140625" style="44" bestFit="1" customWidth="1"/>
    <col min="11023" max="11023" width="15" style="44" bestFit="1" customWidth="1"/>
    <col min="11024" max="11024" width="5.28515625" style="44" customWidth="1"/>
    <col min="11025" max="11025" width="4.42578125" style="44" customWidth="1"/>
    <col min="11026" max="11026" width="3.85546875" style="44" customWidth="1"/>
    <col min="11027" max="11027" width="5.28515625" style="44" customWidth="1"/>
    <col min="11028" max="11028" width="5" style="44" customWidth="1"/>
    <col min="11029" max="11262" width="14.5703125" style="44"/>
    <col min="11263" max="11263" width="4.140625" style="44" customWidth="1"/>
    <col min="11264" max="11264" width="5.28515625" style="44" customWidth="1"/>
    <col min="11265" max="11265" width="8.7109375" style="44" customWidth="1"/>
    <col min="11266" max="11266" width="2.28515625" style="44" customWidth="1"/>
    <col min="11267" max="11267" width="42.140625" style="44" bestFit="1" customWidth="1"/>
    <col min="11268" max="11268" width="5.85546875" style="44" customWidth="1"/>
    <col min="11269" max="11269" width="13.140625" style="44" bestFit="1" customWidth="1"/>
    <col min="11270" max="11270" width="6" style="44" customWidth="1"/>
    <col min="11271" max="11271" width="13.140625" style="44" bestFit="1" customWidth="1"/>
    <col min="11272" max="11272" width="6.140625" style="44" customWidth="1"/>
    <col min="11273" max="11273" width="13.140625" style="44" bestFit="1" customWidth="1"/>
    <col min="11274" max="11274" width="6.140625" style="44" customWidth="1"/>
    <col min="11275" max="11276" width="13.140625" style="44" bestFit="1" customWidth="1"/>
    <col min="11277" max="11277" width="6.140625" style="44" customWidth="1"/>
    <col min="11278" max="11278" width="13.140625" style="44" bestFit="1" customWidth="1"/>
    <col min="11279" max="11279" width="15" style="44" bestFit="1" customWidth="1"/>
    <col min="11280" max="11280" width="5.28515625" style="44" customWidth="1"/>
    <col min="11281" max="11281" width="4.42578125" style="44" customWidth="1"/>
    <col min="11282" max="11282" width="3.85546875" style="44" customWidth="1"/>
    <col min="11283" max="11283" width="5.28515625" style="44" customWidth="1"/>
    <col min="11284" max="11284" width="5" style="44" customWidth="1"/>
    <col min="11285" max="11518" width="14.5703125" style="44"/>
    <col min="11519" max="11519" width="4.140625" style="44" customWidth="1"/>
    <col min="11520" max="11520" width="5.28515625" style="44" customWidth="1"/>
    <col min="11521" max="11521" width="8.7109375" style="44" customWidth="1"/>
    <col min="11522" max="11522" width="2.28515625" style="44" customWidth="1"/>
    <col min="11523" max="11523" width="42.140625" style="44" bestFit="1" customWidth="1"/>
    <col min="11524" max="11524" width="5.85546875" style="44" customWidth="1"/>
    <col min="11525" max="11525" width="13.140625" style="44" bestFit="1" customWidth="1"/>
    <col min="11526" max="11526" width="6" style="44" customWidth="1"/>
    <col min="11527" max="11527" width="13.140625" style="44" bestFit="1" customWidth="1"/>
    <col min="11528" max="11528" width="6.140625" style="44" customWidth="1"/>
    <col min="11529" max="11529" width="13.140625" style="44" bestFit="1" customWidth="1"/>
    <col min="11530" max="11530" width="6.140625" style="44" customWidth="1"/>
    <col min="11531" max="11532" width="13.140625" style="44" bestFit="1" customWidth="1"/>
    <col min="11533" max="11533" width="6.140625" style="44" customWidth="1"/>
    <col min="11534" max="11534" width="13.140625" style="44" bestFit="1" customWidth="1"/>
    <col min="11535" max="11535" width="15" style="44" bestFit="1" customWidth="1"/>
    <col min="11536" max="11536" width="5.28515625" style="44" customWidth="1"/>
    <col min="11537" max="11537" width="4.42578125" style="44" customWidth="1"/>
    <col min="11538" max="11538" width="3.85546875" style="44" customWidth="1"/>
    <col min="11539" max="11539" width="5.28515625" style="44" customWidth="1"/>
    <col min="11540" max="11540" width="5" style="44" customWidth="1"/>
    <col min="11541" max="11774" width="14.5703125" style="44"/>
    <col min="11775" max="11775" width="4.140625" style="44" customWidth="1"/>
    <col min="11776" max="11776" width="5.28515625" style="44" customWidth="1"/>
    <col min="11777" max="11777" width="8.7109375" style="44" customWidth="1"/>
    <col min="11778" max="11778" width="2.28515625" style="44" customWidth="1"/>
    <col min="11779" max="11779" width="42.140625" style="44" bestFit="1" customWidth="1"/>
    <col min="11780" max="11780" width="5.85546875" style="44" customWidth="1"/>
    <col min="11781" max="11781" width="13.140625" style="44" bestFit="1" customWidth="1"/>
    <col min="11782" max="11782" width="6" style="44" customWidth="1"/>
    <col min="11783" max="11783" width="13.140625" style="44" bestFit="1" customWidth="1"/>
    <col min="11784" max="11784" width="6.140625" style="44" customWidth="1"/>
    <col min="11785" max="11785" width="13.140625" style="44" bestFit="1" customWidth="1"/>
    <col min="11786" max="11786" width="6.140625" style="44" customWidth="1"/>
    <col min="11787" max="11788" width="13.140625" style="44" bestFit="1" customWidth="1"/>
    <col min="11789" max="11789" width="6.140625" style="44" customWidth="1"/>
    <col min="11790" max="11790" width="13.140625" style="44" bestFit="1" customWidth="1"/>
    <col min="11791" max="11791" width="15" style="44" bestFit="1" customWidth="1"/>
    <col min="11792" max="11792" width="5.28515625" style="44" customWidth="1"/>
    <col min="11793" max="11793" width="4.42578125" style="44" customWidth="1"/>
    <col min="11794" max="11794" width="3.85546875" style="44" customWidth="1"/>
    <col min="11795" max="11795" width="5.28515625" style="44" customWidth="1"/>
    <col min="11796" max="11796" width="5" style="44" customWidth="1"/>
    <col min="11797" max="12030" width="14.5703125" style="44"/>
    <col min="12031" max="12031" width="4.140625" style="44" customWidth="1"/>
    <col min="12032" max="12032" width="5.28515625" style="44" customWidth="1"/>
    <col min="12033" max="12033" width="8.7109375" style="44" customWidth="1"/>
    <col min="12034" max="12034" width="2.28515625" style="44" customWidth="1"/>
    <col min="12035" max="12035" width="42.140625" style="44" bestFit="1" customWidth="1"/>
    <col min="12036" max="12036" width="5.85546875" style="44" customWidth="1"/>
    <col min="12037" max="12037" width="13.140625" style="44" bestFit="1" customWidth="1"/>
    <col min="12038" max="12038" width="6" style="44" customWidth="1"/>
    <col min="12039" max="12039" width="13.140625" style="44" bestFit="1" customWidth="1"/>
    <col min="12040" max="12040" width="6.140625" style="44" customWidth="1"/>
    <col min="12041" max="12041" width="13.140625" style="44" bestFit="1" customWidth="1"/>
    <col min="12042" max="12042" width="6.140625" style="44" customWidth="1"/>
    <col min="12043" max="12044" width="13.140625" style="44" bestFit="1" customWidth="1"/>
    <col min="12045" max="12045" width="6.140625" style="44" customWidth="1"/>
    <col min="12046" max="12046" width="13.140625" style="44" bestFit="1" customWidth="1"/>
    <col min="12047" max="12047" width="15" style="44" bestFit="1" customWidth="1"/>
    <col min="12048" max="12048" width="5.28515625" style="44" customWidth="1"/>
    <col min="12049" max="12049" width="4.42578125" style="44" customWidth="1"/>
    <col min="12050" max="12050" width="3.85546875" style="44" customWidth="1"/>
    <col min="12051" max="12051" width="5.28515625" style="44" customWidth="1"/>
    <col min="12052" max="12052" width="5" style="44" customWidth="1"/>
    <col min="12053" max="12286" width="14.5703125" style="44"/>
    <col min="12287" max="12287" width="4.140625" style="44" customWidth="1"/>
    <col min="12288" max="12288" width="5.28515625" style="44" customWidth="1"/>
    <col min="12289" max="12289" width="8.7109375" style="44" customWidth="1"/>
    <col min="12290" max="12290" width="2.28515625" style="44" customWidth="1"/>
    <col min="12291" max="12291" width="42.140625" style="44" bestFit="1" customWidth="1"/>
    <col min="12292" max="12292" width="5.85546875" style="44" customWidth="1"/>
    <col min="12293" max="12293" width="13.140625" style="44" bestFit="1" customWidth="1"/>
    <col min="12294" max="12294" width="6" style="44" customWidth="1"/>
    <col min="12295" max="12295" width="13.140625" style="44" bestFit="1" customWidth="1"/>
    <col min="12296" max="12296" width="6.140625" style="44" customWidth="1"/>
    <col min="12297" max="12297" width="13.140625" style="44" bestFit="1" customWidth="1"/>
    <col min="12298" max="12298" width="6.140625" style="44" customWidth="1"/>
    <col min="12299" max="12300" width="13.140625" style="44" bestFit="1" customWidth="1"/>
    <col min="12301" max="12301" width="6.140625" style="44" customWidth="1"/>
    <col min="12302" max="12302" width="13.140625" style="44" bestFit="1" customWidth="1"/>
    <col min="12303" max="12303" width="15" style="44" bestFit="1" customWidth="1"/>
    <col min="12304" max="12304" width="5.28515625" style="44" customWidth="1"/>
    <col min="12305" max="12305" width="4.42578125" style="44" customWidth="1"/>
    <col min="12306" max="12306" width="3.85546875" style="44" customWidth="1"/>
    <col min="12307" max="12307" width="5.28515625" style="44" customWidth="1"/>
    <col min="12308" max="12308" width="5" style="44" customWidth="1"/>
    <col min="12309" max="12542" width="14.5703125" style="44"/>
    <col min="12543" max="12543" width="4.140625" style="44" customWidth="1"/>
    <col min="12544" max="12544" width="5.28515625" style="44" customWidth="1"/>
    <col min="12545" max="12545" width="8.7109375" style="44" customWidth="1"/>
    <col min="12546" max="12546" width="2.28515625" style="44" customWidth="1"/>
    <col min="12547" max="12547" width="42.140625" style="44" bestFit="1" customWidth="1"/>
    <col min="12548" max="12548" width="5.85546875" style="44" customWidth="1"/>
    <col min="12549" max="12549" width="13.140625" style="44" bestFit="1" customWidth="1"/>
    <col min="12550" max="12550" width="6" style="44" customWidth="1"/>
    <col min="12551" max="12551" width="13.140625" style="44" bestFit="1" customWidth="1"/>
    <col min="12552" max="12552" width="6.140625" style="44" customWidth="1"/>
    <col min="12553" max="12553" width="13.140625" style="44" bestFit="1" customWidth="1"/>
    <col min="12554" max="12554" width="6.140625" style="44" customWidth="1"/>
    <col min="12555" max="12556" width="13.140625" style="44" bestFit="1" customWidth="1"/>
    <col min="12557" max="12557" width="6.140625" style="44" customWidth="1"/>
    <col min="12558" max="12558" width="13.140625" style="44" bestFit="1" customWidth="1"/>
    <col min="12559" max="12559" width="15" style="44" bestFit="1" customWidth="1"/>
    <col min="12560" max="12560" width="5.28515625" style="44" customWidth="1"/>
    <col min="12561" max="12561" width="4.42578125" style="44" customWidth="1"/>
    <col min="12562" max="12562" width="3.85546875" style="44" customWidth="1"/>
    <col min="12563" max="12563" width="5.28515625" style="44" customWidth="1"/>
    <col min="12564" max="12564" width="5" style="44" customWidth="1"/>
    <col min="12565" max="12798" width="14.5703125" style="44"/>
    <col min="12799" max="12799" width="4.140625" style="44" customWidth="1"/>
    <col min="12800" max="12800" width="5.28515625" style="44" customWidth="1"/>
    <col min="12801" max="12801" width="8.7109375" style="44" customWidth="1"/>
    <col min="12802" max="12802" width="2.28515625" style="44" customWidth="1"/>
    <col min="12803" max="12803" width="42.140625" style="44" bestFit="1" customWidth="1"/>
    <col min="12804" max="12804" width="5.85546875" style="44" customWidth="1"/>
    <col min="12805" max="12805" width="13.140625" style="44" bestFit="1" customWidth="1"/>
    <col min="12806" max="12806" width="6" style="44" customWidth="1"/>
    <col min="12807" max="12807" width="13.140625" style="44" bestFit="1" customWidth="1"/>
    <col min="12808" max="12808" width="6.140625" style="44" customWidth="1"/>
    <col min="12809" max="12809" width="13.140625" style="44" bestFit="1" customWidth="1"/>
    <col min="12810" max="12810" width="6.140625" style="44" customWidth="1"/>
    <col min="12811" max="12812" width="13.140625" style="44" bestFit="1" customWidth="1"/>
    <col min="12813" max="12813" width="6.140625" style="44" customWidth="1"/>
    <col min="12814" max="12814" width="13.140625" style="44" bestFit="1" customWidth="1"/>
    <col min="12815" max="12815" width="15" style="44" bestFit="1" customWidth="1"/>
    <col min="12816" max="12816" width="5.28515625" style="44" customWidth="1"/>
    <col min="12817" max="12817" width="4.42578125" style="44" customWidth="1"/>
    <col min="12818" max="12818" width="3.85546875" style="44" customWidth="1"/>
    <col min="12819" max="12819" width="5.28515625" style="44" customWidth="1"/>
    <col min="12820" max="12820" width="5" style="44" customWidth="1"/>
    <col min="12821" max="13054" width="14.5703125" style="44"/>
    <col min="13055" max="13055" width="4.140625" style="44" customWidth="1"/>
    <col min="13056" max="13056" width="5.28515625" style="44" customWidth="1"/>
    <col min="13057" max="13057" width="8.7109375" style="44" customWidth="1"/>
    <col min="13058" max="13058" width="2.28515625" style="44" customWidth="1"/>
    <col min="13059" max="13059" width="42.140625" style="44" bestFit="1" customWidth="1"/>
    <col min="13060" max="13060" width="5.85546875" style="44" customWidth="1"/>
    <col min="13061" max="13061" width="13.140625" style="44" bestFit="1" customWidth="1"/>
    <col min="13062" max="13062" width="6" style="44" customWidth="1"/>
    <col min="13063" max="13063" width="13.140625" style="44" bestFit="1" customWidth="1"/>
    <col min="13064" max="13064" width="6.140625" style="44" customWidth="1"/>
    <col min="13065" max="13065" width="13.140625" style="44" bestFit="1" customWidth="1"/>
    <col min="13066" max="13066" width="6.140625" style="44" customWidth="1"/>
    <col min="13067" max="13068" width="13.140625" style="44" bestFit="1" customWidth="1"/>
    <col min="13069" max="13069" width="6.140625" style="44" customWidth="1"/>
    <col min="13070" max="13070" width="13.140625" style="44" bestFit="1" customWidth="1"/>
    <col min="13071" max="13071" width="15" style="44" bestFit="1" customWidth="1"/>
    <col min="13072" max="13072" width="5.28515625" style="44" customWidth="1"/>
    <col min="13073" max="13073" width="4.42578125" style="44" customWidth="1"/>
    <col min="13074" max="13074" width="3.85546875" style="44" customWidth="1"/>
    <col min="13075" max="13075" width="5.28515625" style="44" customWidth="1"/>
    <col min="13076" max="13076" width="5" style="44" customWidth="1"/>
    <col min="13077" max="13310" width="14.5703125" style="44"/>
    <col min="13311" max="13311" width="4.140625" style="44" customWidth="1"/>
    <col min="13312" max="13312" width="5.28515625" style="44" customWidth="1"/>
    <col min="13313" max="13313" width="8.7109375" style="44" customWidth="1"/>
    <col min="13314" max="13314" width="2.28515625" style="44" customWidth="1"/>
    <col min="13315" max="13315" width="42.140625" style="44" bestFit="1" customWidth="1"/>
    <col min="13316" max="13316" width="5.85546875" style="44" customWidth="1"/>
    <col min="13317" max="13317" width="13.140625" style="44" bestFit="1" customWidth="1"/>
    <col min="13318" max="13318" width="6" style="44" customWidth="1"/>
    <col min="13319" max="13319" width="13.140625" style="44" bestFit="1" customWidth="1"/>
    <col min="13320" max="13320" width="6.140625" style="44" customWidth="1"/>
    <col min="13321" max="13321" width="13.140625" style="44" bestFit="1" customWidth="1"/>
    <col min="13322" max="13322" width="6.140625" style="44" customWidth="1"/>
    <col min="13323" max="13324" width="13.140625" style="44" bestFit="1" customWidth="1"/>
    <col min="13325" max="13325" width="6.140625" style="44" customWidth="1"/>
    <col min="13326" max="13326" width="13.140625" style="44" bestFit="1" customWidth="1"/>
    <col min="13327" max="13327" width="15" style="44" bestFit="1" customWidth="1"/>
    <col min="13328" max="13328" width="5.28515625" style="44" customWidth="1"/>
    <col min="13329" max="13329" width="4.42578125" style="44" customWidth="1"/>
    <col min="13330" max="13330" width="3.85546875" style="44" customWidth="1"/>
    <col min="13331" max="13331" width="5.28515625" style="44" customWidth="1"/>
    <col min="13332" max="13332" width="5" style="44" customWidth="1"/>
    <col min="13333" max="13566" width="14.5703125" style="44"/>
    <col min="13567" max="13567" width="4.140625" style="44" customWidth="1"/>
    <col min="13568" max="13568" width="5.28515625" style="44" customWidth="1"/>
    <col min="13569" max="13569" width="8.7109375" style="44" customWidth="1"/>
    <col min="13570" max="13570" width="2.28515625" style="44" customWidth="1"/>
    <col min="13571" max="13571" width="42.140625" style="44" bestFit="1" customWidth="1"/>
    <col min="13572" max="13572" width="5.85546875" style="44" customWidth="1"/>
    <col min="13573" max="13573" width="13.140625" style="44" bestFit="1" customWidth="1"/>
    <col min="13574" max="13574" width="6" style="44" customWidth="1"/>
    <col min="13575" max="13575" width="13.140625" style="44" bestFit="1" customWidth="1"/>
    <col min="13576" max="13576" width="6.140625" style="44" customWidth="1"/>
    <col min="13577" max="13577" width="13.140625" style="44" bestFit="1" customWidth="1"/>
    <col min="13578" max="13578" width="6.140625" style="44" customWidth="1"/>
    <col min="13579" max="13580" width="13.140625" style="44" bestFit="1" customWidth="1"/>
    <col min="13581" max="13581" width="6.140625" style="44" customWidth="1"/>
    <col min="13582" max="13582" width="13.140625" style="44" bestFit="1" customWidth="1"/>
    <col min="13583" max="13583" width="15" style="44" bestFit="1" customWidth="1"/>
    <col min="13584" max="13584" width="5.28515625" style="44" customWidth="1"/>
    <col min="13585" max="13585" width="4.42578125" style="44" customWidth="1"/>
    <col min="13586" max="13586" width="3.85546875" style="44" customWidth="1"/>
    <col min="13587" max="13587" width="5.28515625" style="44" customWidth="1"/>
    <col min="13588" max="13588" width="5" style="44" customWidth="1"/>
    <col min="13589" max="13822" width="14.5703125" style="44"/>
    <col min="13823" max="13823" width="4.140625" style="44" customWidth="1"/>
    <col min="13824" max="13824" width="5.28515625" style="44" customWidth="1"/>
    <col min="13825" max="13825" width="8.7109375" style="44" customWidth="1"/>
    <col min="13826" max="13826" width="2.28515625" style="44" customWidth="1"/>
    <col min="13827" max="13827" width="42.140625" style="44" bestFit="1" customWidth="1"/>
    <col min="13828" max="13828" width="5.85546875" style="44" customWidth="1"/>
    <col min="13829" max="13829" width="13.140625" style="44" bestFit="1" customWidth="1"/>
    <col min="13830" max="13830" width="6" style="44" customWidth="1"/>
    <col min="13831" max="13831" width="13.140625" style="44" bestFit="1" customWidth="1"/>
    <col min="13832" max="13832" width="6.140625" style="44" customWidth="1"/>
    <col min="13833" max="13833" width="13.140625" style="44" bestFit="1" customWidth="1"/>
    <col min="13834" max="13834" width="6.140625" style="44" customWidth="1"/>
    <col min="13835" max="13836" width="13.140625" style="44" bestFit="1" customWidth="1"/>
    <col min="13837" max="13837" width="6.140625" style="44" customWidth="1"/>
    <col min="13838" max="13838" width="13.140625" style="44" bestFit="1" customWidth="1"/>
    <col min="13839" max="13839" width="15" style="44" bestFit="1" customWidth="1"/>
    <col min="13840" max="13840" width="5.28515625" style="44" customWidth="1"/>
    <col min="13841" max="13841" width="4.42578125" style="44" customWidth="1"/>
    <col min="13842" max="13842" width="3.85546875" style="44" customWidth="1"/>
    <col min="13843" max="13843" width="5.28515625" style="44" customWidth="1"/>
    <col min="13844" max="13844" width="5" style="44" customWidth="1"/>
    <col min="13845" max="14078" width="14.5703125" style="44"/>
    <col min="14079" max="14079" width="4.140625" style="44" customWidth="1"/>
    <col min="14080" max="14080" width="5.28515625" style="44" customWidth="1"/>
    <col min="14081" max="14081" width="8.7109375" style="44" customWidth="1"/>
    <col min="14082" max="14082" width="2.28515625" style="44" customWidth="1"/>
    <col min="14083" max="14083" width="42.140625" style="44" bestFit="1" customWidth="1"/>
    <col min="14084" max="14084" width="5.85546875" style="44" customWidth="1"/>
    <col min="14085" max="14085" width="13.140625" style="44" bestFit="1" customWidth="1"/>
    <col min="14086" max="14086" width="6" style="44" customWidth="1"/>
    <col min="14087" max="14087" width="13.140625" style="44" bestFit="1" customWidth="1"/>
    <col min="14088" max="14088" width="6.140625" style="44" customWidth="1"/>
    <col min="14089" max="14089" width="13.140625" style="44" bestFit="1" customWidth="1"/>
    <col min="14090" max="14090" width="6.140625" style="44" customWidth="1"/>
    <col min="14091" max="14092" width="13.140625" style="44" bestFit="1" customWidth="1"/>
    <col min="14093" max="14093" width="6.140625" style="44" customWidth="1"/>
    <col min="14094" max="14094" width="13.140625" style="44" bestFit="1" customWidth="1"/>
    <col min="14095" max="14095" width="15" style="44" bestFit="1" customWidth="1"/>
    <col min="14096" max="14096" width="5.28515625" style="44" customWidth="1"/>
    <col min="14097" max="14097" width="4.42578125" style="44" customWidth="1"/>
    <col min="14098" max="14098" width="3.85546875" style="44" customWidth="1"/>
    <col min="14099" max="14099" width="5.28515625" style="44" customWidth="1"/>
    <col min="14100" max="14100" width="5" style="44" customWidth="1"/>
    <col min="14101" max="14334" width="14.5703125" style="44"/>
    <col min="14335" max="14335" width="4.140625" style="44" customWidth="1"/>
    <col min="14336" max="14336" width="5.28515625" style="44" customWidth="1"/>
    <col min="14337" max="14337" width="8.7109375" style="44" customWidth="1"/>
    <col min="14338" max="14338" width="2.28515625" style="44" customWidth="1"/>
    <col min="14339" max="14339" width="42.140625" style="44" bestFit="1" customWidth="1"/>
    <col min="14340" max="14340" width="5.85546875" style="44" customWidth="1"/>
    <col min="14341" max="14341" width="13.140625" style="44" bestFit="1" customWidth="1"/>
    <col min="14342" max="14342" width="6" style="44" customWidth="1"/>
    <col min="14343" max="14343" width="13.140625" style="44" bestFit="1" customWidth="1"/>
    <col min="14344" max="14344" width="6.140625" style="44" customWidth="1"/>
    <col min="14345" max="14345" width="13.140625" style="44" bestFit="1" customWidth="1"/>
    <col min="14346" max="14346" width="6.140625" style="44" customWidth="1"/>
    <col min="14347" max="14348" width="13.140625" style="44" bestFit="1" customWidth="1"/>
    <col min="14349" max="14349" width="6.140625" style="44" customWidth="1"/>
    <col min="14350" max="14350" width="13.140625" style="44" bestFit="1" customWidth="1"/>
    <col min="14351" max="14351" width="15" style="44" bestFit="1" customWidth="1"/>
    <col min="14352" max="14352" width="5.28515625" style="44" customWidth="1"/>
    <col min="14353" max="14353" width="4.42578125" style="44" customWidth="1"/>
    <col min="14354" max="14354" width="3.85546875" style="44" customWidth="1"/>
    <col min="14355" max="14355" width="5.28515625" style="44" customWidth="1"/>
    <col min="14356" max="14356" width="5" style="44" customWidth="1"/>
    <col min="14357" max="14590" width="14.5703125" style="44"/>
    <col min="14591" max="14591" width="4.140625" style="44" customWidth="1"/>
    <col min="14592" max="14592" width="5.28515625" style="44" customWidth="1"/>
    <col min="14593" max="14593" width="8.7109375" style="44" customWidth="1"/>
    <col min="14594" max="14594" width="2.28515625" style="44" customWidth="1"/>
    <col min="14595" max="14595" width="42.140625" style="44" bestFit="1" customWidth="1"/>
    <col min="14596" max="14596" width="5.85546875" style="44" customWidth="1"/>
    <col min="14597" max="14597" width="13.140625" style="44" bestFit="1" customWidth="1"/>
    <col min="14598" max="14598" width="6" style="44" customWidth="1"/>
    <col min="14599" max="14599" width="13.140625" style="44" bestFit="1" customWidth="1"/>
    <col min="14600" max="14600" width="6.140625" style="44" customWidth="1"/>
    <col min="14601" max="14601" width="13.140625" style="44" bestFit="1" customWidth="1"/>
    <col min="14602" max="14602" width="6.140625" style="44" customWidth="1"/>
    <col min="14603" max="14604" width="13.140625" style="44" bestFit="1" customWidth="1"/>
    <col min="14605" max="14605" width="6.140625" style="44" customWidth="1"/>
    <col min="14606" max="14606" width="13.140625" style="44" bestFit="1" customWidth="1"/>
    <col min="14607" max="14607" width="15" style="44" bestFit="1" customWidth="1"/>
    <col min="14608" max="14608" width="5.28515625" style="44" customWidth="1"/>
    <col min="14609" max="14609" width="4.42578125" style="44" customWidth="1"/>
    <col min="14610" max="14610" width="3.85546875" style="44" customWidth="1"/>
    <col min="14611" max="14611" width="5.28515625" style="44" customWidth="1"/>
    <col min="14612" max="14612" width="5" style="44" customWidth="1"/>
    <col min="14613" max="14846" width="14.5703125" style="44"/>
    <col min="14847" max="14847" width="4.140625" style="44" customWidth="1"/>
    <col min="14848" max="14848" width="5.28515625" style="44" customWidth="1"/>
    <col min="14849" max="14849" width="8.7109375" style="44" customWidth="1"/>
    <col min="14850" max="14850" width="2.28515625" style="44" customWidth="1"/>
    <col min="14851" max="14851" width="42.140625" style="44" bestFit="1" customWidth="1"/>
    <col min="14852" max="14852" width="5.85546875" style="44" customWidth="1"/>
    <col min="14853" max="14853" width="13.140625" style="44" bestFit="1" customWidth="1"/>
    <col min="14854" max="14854" width="6" style="44" customWidth="1"/>
    <col min="14855" max="14855" width="13.140625" style="44" bestFit="1" customWidth="1"/>
    <col min="14856" max="14856" width="6.140625" style="44" customWidth="1"/>
    <col min="14857" max="14857" width="13.140625" style="44" bestFit="1" customWidth="1"/>
    <col min="14858" max="14858" width="6.140625" style="44" customWidth="1"/>
    <col min="14859" max="14860" width="13.140625" style="44" bestFit="1" customWidth="1"/>
    <col min="14861" max="14861" width="6.140625" style="44" customWidth="1"/>
    <col min="14862" max="14862" width="13.140625" style="44" bestFit="1" customWidth="1"/>
    <col min="14863" max="14863" width="15" style="44" bestFit="1" customWidth="1"/>
    <col min="14864" max="14864" width="5.28515625" style="44" customWidth="1"/>
    <col min="14865" max="14865" width="4.42578125" style="44" customWidth="1"/>
    <col min="14866" max="14866" width="3.85546875" style="44" customWidth="1"/>
    <col min="14867" max="14867" width="5.28515625" style="44" customWidth="1"/>
    <col min="14868" max="14868" width="5" style="44" customWidth="1"/>
    <col min="14869" max="15102" width="14.5703125" style="44"/>
    <col min="15103" max="15103" width="4.140625" style="44" customWidth="1"/>
    <col min="15104" max="15104" width="5.28515625" style="44" customWidth="1"/>
    <col min="15105" max="15105" width="8.7109375" style="44" customWidth="1"/>
    <col min="15106" max="15106" width="2.28515625" style="44" customWidth="1"/>
    <col min="15107" max="15107" width="42.140625" style="44" bestFit="1" customWidth="1"/>
    <col min="15108" max="15108" width="5.85546875" style="44" customWidth="1"/>
    <col min="15109" max="15109" width="13.140625" style="44" bestFit="1" customWidth="1"/>
    <col min="15110" max="15110" width="6" style="44" customWidth="1"/>
    <col min="15111" max="15111" width="13.140625" style="44" bestFit="1" customWidth="1"/>
    <col min="15112" max="15112" width="6.140625" style="44" customWidth="1"/>
    <col min="15113" max="15113" width="13.140625" style="44" bestFit="1" customWidth="1"/>
    <col min="15114" max="15114" width="6.140625" style="44" customWidth="1"/>
    <col min="15115" max="15116" width="13.140625" style="44" bestFit="1" customWidth="1"/>
    <col min="15117" max="15117" width="6.140625" style="44" customWidth="1"/>
    <col min="15118" max="15118" width="13.140625" style="44" bestFit="1" customWidth="1"/>
    <col min="15119" max="15119" width="15" style="44" bestFit="1" customWidth="1"/>
    <col min="15120" max="15120" width="5.28515625" style="44" customWidth="1"/>
    <col min="15121" max="15121" width="4.42578125" style="44" customWidth="1"/>
    <col min="15122" max="15122" width="3.85546875" style="44" customWidth="1"/>
    <col min="15123" max="15123" width="5.28515625" style="44" customWidth="1"/>
    <col min="15124" max="15124" width="5" style="44" customWidth="1"/>
    <col min="15125" max="15358" width="14.5703125" style="44"/>
    <col min="15359" max="15359" width="4.140625" style="44" customWidth="1"/>
    <col min="15360" max="15360" width="5.28515625" style="44" customWidth="1"/>
    <col min="15361" max="15361" width="8.7109375" style="44" customWidth="1"/>
    <col min="15362" max="15362" width="2.28515625" style="44" customWidth="1"/>
    <col min="15363" max="15363" width="42.140625" style="44" bestFit="1" customWidth="1"/>
    <col min="15364" max="15364" width="5.85546875" style="44" customWidth="1"/>
    <col min="15365" max="15365" width="13.140625" style="44" bestFit="1" customWidth="1"/>
    <col min="15366" max="15366" width="6" style="44" customWidth="1"/>
    <col min="15367" max="15367" width="13.140625" style="44" bestFit="1" customWidth="1"/>
    <col min="15368" max="15368" width="6.140625" style="44" customWidth="1"/>
    <col min="15369" max="15369" width="13.140625" style="44" bestFit="1" customWidth="1"/>
    <col min="15370" max="15370" width="6.140625" style="44" customWidth="1"/>
    <col min="15371" max="15372" width="13.140625" style="44" bestFit="1" customWidth="1"/>
    <col min="15373" max="15373" width="6.140625" style="44" customWidth="1"/>
    <col min="15374" max="15374" width="13.140625" style="44" bestFit="1" customWidth="1"/>
    <col min="15375" max="15375" width="15" style="44" bestFit="1" customWidth="1"/>
    <col min="15376" max="15376" width="5.28515625" style="44" customWidth="1"/>
    <col min="15377" max="15377" width="4.42578125" style="44" customWidth="1"/>
    <col min="15378" max="15378" width="3.85546875" style="44" customWidth="1"/>
    <col min="15379" max="15379" width="5.28515625" style="44" customWidth="1"/>
    <col min="15380" max="15380" width="5" style="44" customWidth="1"/>
    <col min="15381" max="15614" width="14.5703125" style="44"/>
    <col min="15615" max="15615" width="4.140625" style="44" customWidth="1"/>
    <col min="15616" max="15616" width="5.28515625" style="44" customWidth="1"/>
    <col min="15617" max="15617" width="8.7109375" style="44" customWidth="1"/>
    <col min="15618" max="15618" width="2.28515625" style="44" customWidth="1"/>
    <col min="15619" max="15619" width="42.140625" style="44" bestFit="1" customWidth="1"/>
    <col min="15620" max="15620" width="5.85546875" style="44" customWidth="1"/>
    <col min="15621" max="15621" width="13.140625" style="44" bestFit="1" customWidth="1"/>
    <col min="15622" max="15622" width="6" style="44" customWidth="1"/>
    <col min="15623" max="15623" width="13.140625" style="44" bestFit="1" customWidth="1"/>
    <col min="15624" max="15624" width="6.140625" style="44" customWidth="1"/>
    <col min="15625" max="15625" width="13.140625" style="44" bestFit="1" customWidth="1"/>
    <col min="15626" max="15626" width="6.140625" style="44" customWidth="1"/>
    <col min="15627" max="15628" width="13.140625" style="44" bestFit="1" customWidth="1"/>
    <col min="15629" max="15629" width="6.140625" style="44" customWidth="1"/>
    <col min="15630" max="15630" width="13.140625" style="44" bestFit="1" customWidth="1"/>
    <col min="15631" max="15631" width="15" style="44" bestFit="1" customWidth="1"/>
    <col min="15632" max="15632" width="5.28515625" style="44" customWidth="1"/>
    <col min="15633" max="15633" width="4.42578125" style="44" customWidth="1"/>
    <col min="15634" max="15634" width="3.85546875" style="44" customWidth="1"/>
    <col min="15635" max="15635" width="5.28515625" style="44" customWidth="1"/>
    <col min="15636" max="15636" width="5" style="44" customWidth="1"/>
    <col min="15637" max="15870" width="14.5703125" style="44"/>
    <col min="15871" max="15871" width="4.140625" style="44" customWidth="1"/>
    <col min="15872" max="15872" width="5.28515625" style="44" customWidth="1"/>
    <col min="15873" max="15873" width="8.7109375" style="44" customWidth="1"/>
    <col min="15874" max="15874" width="2.28515625" style="44" customWidth="1"/>
    <col min="15875" max="15875" width="42.140625" style="44" bestFit="1" customWidth="1"/>
    <col min="15876" max="15876" width="5.85546875" style="44" customWidth="1"/>
    <col min="15877" max="15877" width="13.140625" style="44" bestFit="1" customWidth="1"/>
    <col min="15878" max="15878" width="6" style="44" customWidth="1"/>
    <col min="15879" max="15879" width="13.140625" style="44" bestFit="1" customWidth="1"/>
    <col min="15880" max="15880" width="6.140625" style="44" customWidth="1"/>
    <col min="15881" max="15881" width="13.140625" style="44" bestFit="1" customWidth="1"/>
    <col min="15882" max="15882" width="6.140625" style="44" customWidth="1"/>
    <col min="15883" max="15884" width="13.140625" style="44" bestFit="1" customWidth="1"/>
    <col min="15885" max="15885" width="6.140625" style="44" customWidth="1"/>
    <col min="15886" max="15886" width="13.140625" style="44" bestFit="1" customWidth="1"/>
    <col min="15887" max="15887" width="15" style="44" bestFit="1" customWidth="1"/>
    <col min="15888" max="15888" width="5.28515625" style="44" customWidth="1"/>
    <col min="15889" max="15889" width="4.42578125" style="44" customWidth="1"/>
    <col min="15890" max="15890" width="3.85546875" style="44" customWidth="1"/>
    <col min="15891" max="15891" width="5.28515625" style="44" customWidth="1"/>
    <col min="15892" max="15892" width="5" style="44" customWidth="1"/>
    <col min="15893" max="16126" width="14.5703125" style="44"/>
    <col min="16127" max="16127" width="4.140625" style="44" customWidth="1"/>
    <col min="16128" max="16128" width="5.28515625" style="44" customWidth="1"/>
    <col min="16129" max="16129" width="8.7109375" style="44" customWidth="1"/>
    <col min="16130" max="16130" width="2.28515625" style="44" customWidth="1"/>
    <col min="16131" max="16131" width="42.140625" style="44" bestFit="1" customWidth="1"/>
    <col min="16132" max="16132" width="5.85546875" style="44" customWidth="1"/>
    <col min="16133" max="16133" width="13.140625" style="44" bestFit="1" customWidth="1"/>
    <col min="16134" max="16134" width="6" style="44" customWidth="1"/>
    <col min="16135" max="16135" width="13.140625" style="44" bestFit="1" customWidth="1"/>
    <col min="16136" max="16136" width="6.140625" style="44" customWidth="1"/>
    <col min="16137" max="16137" width="13.140625" style="44" bestFit="1" customWidth="1"/>
    <col min="16138" max="16138" width="6.140625" style="44" customWidth="1"/>
    <col min="16139" max="16140" width="13.140625" style="44" bestFit="1" customWidth="1"/>
    <col min="16141" max="16141" width="6.140625" style="44" customWidth="1"/>
    <col min="16142" max="16142" width="13.140625" style="44" bestFit="1" customWidth="1"/>
    <col min="16143" max="16143" width="15" style="44" bestFit="1" customWidth="1"/>
    <col min="16144" max="16144" width="5.28515625" style="44" customWidth="1"/>
    <col min="16145" max="16145" width="4.42578125" style="44" customWidth="1"/>
    <col min="16146" max="16146" width="3.85546875" style="44" customWidth="1"/>
    <col min="16147" max="16147" width="5.28515625" style="44" customWidth="1"/>
    <col min="16148" max="16148" width="5" style="44" customWidth="1"/>
    <col min="16149" max="16384" width="14.5703125" style="44"/>
  </cols>
  <sheetData>
    <row r="1" spans="1:21" s="36" customFormat="1" ht="12.75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s="36" customFormat="1" ht="12.75" customHeight="1" x14ac:dyDescent="0.2">
      <c r="A2" s="80" t="s">
        <v>286</v>
      </c>
      <c r="B2" s="80"/>
      <c r="C2" s="80"/>
      <c r="D2" s="80"/>
      <c r="E2" s="80"/>
      <c r="F2" s="80"/>
      <c r="G2" s="80"/>
      <c r="H2" s="80"/>
      <c r="I2" s="80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1" s="36" customFormat="1" ht="12.75" customHeight="1" thickBot="1" x14ac:dyDescent="0.25">
      <c r="A3" s="55"/>
      <c r="B3" s="56"/>
      <c r="C3" s="56"/>
      <c r="D3" s="57"/>
      <c r="E3" s="58"/>
      <c r="F3" s="58"/>
      <c r="G3" s="58"/>
      <c r="H3" s="59"/>
      <c r="I3" s="58"/>
      <c r="J3" s="59"/>
      <c r="K3" s="58"/>
      <c r="L3" s="59"/>
      <c r="M3" s="59"/>
      <c r="N3" s="59"/>
      <c r="O3" s="59"/>
      <c r="P3" s="59"/>
      <c r="Q3" s="58"/>
      <c r="R3" s="59"/>
      <c r="S3" s="58"/>
    </row>
    <row r="4" spans="1:21" s="38" customFormat="1" ht="12.75" customHeight="1" x14ac:dyDescent="0.2">
      <c r="A4" s="22"/>
      <c r="B4" s="2"/>
      <c r="C4" s="2"/>
      <c r="D4" s="23"/>
      <c r="E4" s="23"/>
      <c r="F4" s="3"/>
      <c r="G4" s="4"/>
      <c r="H4" s="25"/>
      <c r="I4" s="76"/>
      <c r="J4" s="25"/>
      <c r="K4" s="28"/>
      <c r="L4" s="25"/>
      <c r="M4" s="28"/>
      <c r="N4" s="25"/>
      <c r="O4" s="28"/>
      <c r="P4" s="25"/>
      <c r="Q4" s="28"/>
      <c r="R4" s="25"/>
      <c r="S4" s="28"/>
      <c r="T4" s="37"/>
    </row>
    <row r="5" spans="1:21" s="38" customFormat="1" ht="12.75" customHeight="1" x14ac:dyDescent="0.2">
      <c r="A5" s="24"/>
      <c r="B5" s="26"/>
      <c r="C5" s="26"/>
      <c r="D5" s="25"/>
      <c r="E5" s="25" t="s">
        <v>137</v>
      </c>
      <c r="F5" s="28" t="s">
        <v>2</v>
      </c>
      <c r="G5" s="5" t="s">
        <v>289</v>
      </c>
      <c r="H5" s="29"/>
      <c r="I5" s="77"/>
      <c r="J5" s="29"/>
      <c r="K5" s="28"/>
      <c r="L5" s="29"/>
      <c r="M5" s="25"/>
      <c r="N5" s="29"/>
      <c r="O5" s="25"/>
      <c r="P5" s="25"/>
      <c r="Q5" s="28"/>
      <c r="R5" s="25"/>
      <c r="S5" s="28"/>
      <c r="T5" s="37"/>
      <c r="U5" s="39"/>
    </row>
    <row r="6" spans="1:21" s="38" customFormat="1" ht="12.75" customHeight="1" x14ac:dyDescent="0.2">
      <c r="A6" s="30" t="s">
        <v>7</v>
      </c>
      <c r="B6" s="26" t="s">
        <v>8</v>
      </c>
      <c r="C6" s="31"/>
      <c r="D6" s="25" t="s">
        <v>9</v>
      </c>
      <c r="E6" s="28" t="s">
        <v>2</v>
      </c>
      <c r="F6" s="28" t="s">
        <v>11</v>
      </c>
      <c r="G6" s="5" t="s">
        <v>290</v>
      </c>
      <c r="H6" s="29"/>
      <c r="I6" s="77" t="s">
        <v>291</v>
      </c>
      <c r="J6" s="29"/>
      <c r="K6" s="28"/>
      <c r="L6" s="25"/>
      <c r="M6" s="28"/>
      <c r="N6" s="25"/>
      <c r="O6" s="28"/>
      <c r="P6" s="25"/>
      <c r="Q6" s="28"/>
      <c r="R6" s="25"/>
      <c r="S6" s="28"/>
      <c r="T6" s="37"/>
      <c r="U6" s="39"/>
    </row>
    <row r="7" spans="1:21" s="38" customFormat="1" ht="12.75" customHeight="1" x14ac:dyDescent="0.2">
      <c r="A7" s="30" t="s">
        <v>12</v>
      </c>
      <c r="B7" s="26" t="s">
        <v>13</v>
      </c>
      <c r="C7" s="26"/>
      <c r="D7" s="25" t="s">
        <v>14</v>
      </c>
      <c r="E7" s="25" t="s">
        <v>287</v>
      </c>
      <c r="F7" s="28" t="s">
        <v>288</v>
      </c>
      <c r="G7" s="5" t="s">
        <v>10</v>
      </c>
      <c r="H7" s="25"/>
      <c r="I7" s="77" t="s">
        <v>292</v>
      </c>
      <c r="J7" s="25"/>
      <c r="K7" s="28"/>
      <c r="L7" s="25"/>
      <c r="M7" s="28"/>
      <c r="N7" s="25"/>
      <c r="O7" s="28"/>
      <c r="P7" s="25"/>
      <c r="Q7" s="28"/>
      <c r="R7" s="25"/>
      <c r="S7" s="28"/>
      <c r="T7" s="37"/>
      <c r="U7" s="39"/>
    </row>
    <row r="8" spans="1:21" s="38" customFormat="1" ht="12.75" customHeight="1" thickBot="1" x14ac:dyDescent="0.25">
      <c r="A8" s="32"/>
      <c r="B8" s="7"/>
      <c r="C8" s="7"/>
      <c r="D8" s="33"/>
      <c r="E8" s="33"/>
      <c r="F8" s="8"/>
      <c r="G8" s="9"/>
      <c r="H8" s="25"/>
      <c r="I8" s="78"/>
      <c r="J8" s="25"/>
      <c r="K8" s="28"/>
      <c r="L8" s="25"/>
      <c r="M8" s="28"/>
      <c r="N8" s="25"/>
      <c r="O8" s="28"/>
      <c r="P8" s="25"/>
      <c r="Q8" s="28"/>
      <c r="R8" s="25"/>
      <c r="S8" s="28"/>
      <c r="T8" s="40"/>
    </row>
    <row r="9" spans="1:21" ht="12.75" customHeight="1" thickBot="1" x14ac:dyDescent="0.25"/>
    <row r="10" spans="1:21" ht="12.75" customHeight="1" thickBot="1" x14ac:dyDescent="0.25">
      <c r="A10" s="81" t="s">
        <v>17</v>
      </c>
      <c r="B10" s="82"/>
      <c r="C10" s="82"/>
      <c r="D10" s="82"/>
      <c r="E10" s="82"/>
      <c r="F10" s="82"/>
      <c r="G10" s="82"/>
      <c r="H10" s="82"/>
      <c r="I10" s="83"/>
      <c r="U10" s="47"/>
    </row>
    <row r="12" spans="1:21" ht="12.75" customHeight="1" x14ac:dyDescent="0.2">
      <c r="A12" s="17"/>
      <c r="B12" s="11"/>
      <c r="C12" s="6"/>
      <c r="D12" s="6" t="s">
        <v>18</v>
      </c>
      <c r="E12" s="17"/>
      <c r="F12" s="17"/>
      <c r="G12" s="17"/>
      <c r="H12" s="45"/>
      <c r="I12" s="60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21" ht="12.75" customHeight="1" x14ac:dyDescent="0.2">
      <c r="A13" s="17"/>
      <c r="B13" s="11"/>
      <c r="C13" s="6"/>
      <c r="D13" s="6" t="s">
        <v>19</v>
      </c>
      <c r="E13" s="17"/>
      <c r="F13" s="17"/>
      <c r="G13" s="17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21" ht="12.75" customHeight="1" x14ac:dyDescent="0.2">
      <c r="A14" s="17"/>
      <c r="B14" s="11">
        <v>1</v>
      </c>
      <c r="C14" s="6"/>
      <c r="D14" s="6" t="s">
        <v>20</v>
      </c>
      <c r="E14" s="12">
        <v>1</v>
      </c>
      <c r="F14" s="12">
        <v>664416.33441557793</v>
      </c>
      <c r="G14" s="12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21" ht="12.75" customHeight="1" x14ac:dyDescent="0.2">
      <c r="A15" s="17"/>
      <c r="B15" s="11">
        <v>2</v>
      </c>
      <c r="C15" s="6"/>
      <c r="D15" s="6" t="s">
        <v>21</v>
      </c>
      <c r="E15" s="12">
        <v>1</v>
      </c>
      <c r="F15" s="12">
        <v>468468.83226887305</v>
      </c>
      <c r="G15" s="12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21" ht="12.75" customHeight="1" x14ac:dyDescent="0.2">
      <c r="A16" s="17"/>
      <c r="B16" s="11">
        <v>3</v>
      </c>
      <c r="C16" s="6"/>
      <c r="D16" s="6" t="s">
        <v>22</v>
      </c>
      <c r="E16" s="12">
        <v>1</v>
      </c>
      <c r="F16" s="12">
        <v>452215.71898551704</v>
      </c>
      <c r="G16" s="12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ht="12.75" customHeight="1" x14ac:dyDescent="0.2">
      <c r="A17" s="17"/>
      <c r="B17" s="11">
        <v>4</v>
      </c>
      <c r="C17" s="6"/>
      <c r="D17" s="6" t="s">
        <v>23</v>
      </c>
      <c r="E17" s="12">
        <v>12</v>
      </c>
      <c r="F17" s="12">
        <v>382178.9435256648</v>
      </c>
      <c r="G17" s="12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1:19" ht="12.75" customHeight="1" x14ac:dyDescent="0.2">
      <c r="A18" s="17"/>
      <c r="B18" s="11">
        <v>5</v>
      </c>
      <c r="C18" s="6"/>
      <c r="D18" s="6" t="s">
        <v>24</v>
      </c>
      <c r="E18" s="12">
        <v>3</v>
      </c>
      <c r="F18" s="12">
        <v>373903.8045575993</v>
      </c>
      <c r="G18" s="12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ht="12.75" customHeight="1" x14ac:dyDescent="0.2">
      <c r="A19" s="17"/>
      <c r="B19" s="11">
        <v>6</v>
      </c>
      <c r="C19" s="6"/>
      <c r="D19" s="6" t="s">
        <v>25</v>
      </c>
      <c r="E19" s="12">
        <v>11</v>
      </c>
      <c r="F19" s="12">
        <v>373903.21894631954</v>
      </c>
      <c r="G19" s="12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</row>
    <row r="20" spans="1:19" ht="12.75" customHeight="1" x14ac:dyDescent="0.2">
      <c r="A20" s="17"/>
      <c r="B20" s="11">
        <v>7</v>
      </c>
      <c r="C20" s="6"/>
      <c r="D20" s="6" t="s">
        <v>26</v>
      </c>
      <c r="E20" s="12">
        <v>8</v>
      </c>
      <c r="F20" s="12">
        <v>373903.21894631954</v>
      </c>
      <c r="G20" s="12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</row>
    <row r="21" spans="1:19" ht="12.75" customHeight="1" x14ac:dyDescent="0.2">
      <c r="A21" s="17"/>
      <c r="B21" s="11">
        <v>8</v>
      </c>
      <c r="C21" s="6"/>
      <c r="D21" s="6" t="s">
        <v>27</v>
      </c>
      <c r="E21" s="12">
        <v>6</v>
      </c>
      <c r="F21" s="12">
        <v>366113.56855160469</v>
      </c>
      <c r="G21" s="12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</row>
    <row r="22" spans="1:19" ht="12.75" customHeight="1" x14ac:dyDescent="0.2">
      <c r="A22" s="17"/>
      <c r="B22" s="11">
        <v>9</v>
      </c>
      <c r="C22" s="6"/>
      <c r="D22" s="6" t="s">
        <v>28</v>
      </c>
      <c r="E22" s="12">
        <v>28</v>
      </c>
      <c r="F22" s="12">
        <v>342744.61736745969</v>
      </c>
      <c r="G22" s="12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 ht="12.75" customHeight="1" x14ac:dyDescent="0.2">
      <c r="A23" s="17"/>
      <c r="B23" s="11">
        <v>10</v>
      </c>
      <c r="C23" s="6"/>
      <c r="D23" s="6" t="s">
        <v>29</v>
      </c>
      <c r="E23" s="12">
        <v>18</v>
      </c>
      <c r="F23" s="12">
        <v>327165.31657802971</v>
      </c>
      <c r="G23" s="12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4" spans="1:19" ht="12.75" customHeight="1" x14ac:dyDescent="0.2">
      <c r="A24" s="17"/>
      <c r="B24" s="11">
        <v>11</v>
      </c>
      <c r="C24" s="6"/>
      <c r="D24" s="6" t="s">
        <v>30</v>
      </c>
      <c r="E24" s="12">
        <v>16</v>
      </c>
      <c r="F24" s="12">
        <v>311586.01578859962</v>
      </c>
      <c r="G24" s="12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5" spans="1:19" ht="12.75" customHeight="1" x14ac:dyDescent="0.2">
      <c r="A25" s="17"/>
      <c r="B25" s="11">
        <v>12</v>
      </c>
      <c r="C25" s="6"/>
      <c r="D25" s="6" t="s">
        <v>31</v>
      </c>
      <c r="E25" s="13">
        <v>3</v>
      </c>
      <c r="F25" s="12">
        <v>311585.41651307105</v>
      </c>
      <c r="G25" s="12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</row>
    <row r="26" spans="1:19" ht="12.75" customHeight="1" x14ac:dyDescent="0.2">
      <c r="A26" s="17"/>
      <c r="B26" s="11">
        <v>13</v>
      </c>
      <c r="C26" s="6"/>
      <c r="D26" s="6" t="s">
        <v>32</v>
      </c>
      <c r="E26" s="12">
        <v>11</v>
      </c>
      <c r="F26" s="12">
        <v>280427.41420973977</v>
      </c>
      <c r="G26" s="12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1:19" ht="12.75" customHeight="1" x14ac:dyDescent="0.2">
      <c r="A27" s="17"/>
      <c r="B27" s="11">
        <v>14</v>
      </c>
      <c r="C27" s="6"/>
      <c r="D27" s="6" t="s">
        <v>33</v>
      </c>
      <c r="E27" s="12">
        <v>8</v>
      </c>
      <c r="F27" s="12">
        <v>236497.28101002265</v>
      </c>
      <c r="G27" s="12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1:19" ht="12.75" customHeight="1" x14ac:dyDescent="0.2">
      <c r="A28" s="17"/>
      <c r="B28" s="11">
        <v>15</v>
      </c>
      <c r="C28" s="6"/>
      <c r="D28" s="6" t="s">
        <v>34</v>
      </c>
      <c r="E28" s="12">
        <v>1</v>
      </c>
      <c r="F28" s="12">
        <v>235968.6215431366</v>
      </c>
      <c r="G28" s="12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 ht="12.75" customHeight="1" x14ac:dyDescent="0.2">
      <c r="A29" s="17"/>
      <c r="B29" s="11">
        <v>16</v>
      </c>
      <c r="C29" s="6"/>
      <c r="D29" s="6" t="s">
        <v>35</v>
      </c>
      <c r="E29" s="12">
        <v>46</v>
      </c>
      <c r="F29" s="12">
        <v>216552.13412322485</v>
      </c>
      <c r="G29" s="12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1:19" ht="12.75" customHeight="1" x14ac:dyDescent="0.2">
      <c r="A30" s="17"/>
      <c r="B30" s="11">
        <v>17</v>
      </c>
      <c r="C30" s="6"/>
      <c r="D30" s="14" t="s">
        <v>36</v>
      </c>
      <c r="E30" s="12">
        <v>864</v>
      </c>
      <c r="F30" s="12"/>
      <c r="G30" s="12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1:19" ht="12.75" customHeight="1" x14ac:dyDescent="0.2">
      <c r="A31" s="17"/>
      <c r="B31" s="11"/>
      <c r="C31" s="6"/>
      <c r="D31" s="14" t="s">
        <v>37</v>
      </c>
      <c r="E31" s="13"/>
      <c r="F31" s="12">
        <v>288217.06460445467</v>
      </c>
      <c r="G31" s="12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</row>
    <row r="32" spans="1:19" ht="12.75" customHeight="1" x14ac:dyDescent="0.2">
      <c r="A32" s="17"/>
      <c r="B32" s="11"/>
      <c r="C32" s="6"/>
      <c r="D32" s="14" t="s">
        <v>38</v>
      </c>
      <c r="E32" s="12"/>
      <c r="F32" s="12">
        <v>249268.81263087975</v>
      </c>
      <c r="G32" s="12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</row>
    <row r="33" spans="1:19" ht="12.75" customHeight="1" x14ac:dyDescent="0.2">
      <c r="A33" s="17"/>
      <c r="B33" s="11"/>
      <c r="C33" s="6"/>
      <c r="D33" s="14" t="s">
        <v>39</v>
      </c>
      <c r="E33" s="12"/>
      <c r="F33" s="12">
        <v>202530.91026258978</v>
      </c>
      <c r="G33" s="12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spans="1:19" ht="12.75" customHeight="1" x14ac:dyDescent="0.2">
      <c r="A34" s="17"/>
      <c r="B34" s="11"/>
      <c r="C34" s="6"/>
      <c r="D34" s="14" t="s">
        <v>40</v>
      </c>
      <c r="E34" s="12"/>
      <c r="F34" s="12">
        <v>179161.95907844484</v>
      </c>
      <c r="G34" s="12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 ht="12.75" customHeight="1" x14ac:dyDescent="0.2">
      <c r="A35" s="17"/>
      <c r="B35" s="61"/>
      <c r="C35" s="6"/>
      <c r="D35" s="14" t="s">
        <v>41</v>
      </c>
      <c r="E35" s="12"/>
      <c r="F35" s="12">
        <v>179161.95907844484</v>
      </c>
      <c r="G35" s="12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</row>
    <row r="36" spans="1:19" ht="12.75" customHeight="1" x14ac:dyDescent="0.2">
      <c r="A36" s="17"/>
      <c r="B36" s="61"/>
      <c r="C36" s="6"/>
      <c r="D36" s="14" t="s">
        <v>42</v>
      </c>
      <c r="E36" s="12"/>
      <c r="F36" s="12">
        <v>163582.65828901486</v>
      </c>
      <c r="G36" s="12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1:19" ht="12.75" customHeight="1" x14ac:dyDescent="0.2">
      <c r="A37" s="17"/>
      <c r="B37" s="61"/>
      <c r="C37" s="6"/>
      <c r="D37" s="14" t="s">
        <v>43</v>
      </c>
      <c r="E37" s="12"/>
      <c r="F37" s="12">
        <v>157350.93797324286</v>
      </c>
      <c r="G37" s="12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1:19" ht="12.75" customHeight="1" x14ac:dyDescent="0.2">
      <c r="A38" s="17"/>
      <c r="B38" s="61"/>
      <c r="C38" s="6"/>
      <c r="D38" s="14" t="s">
        <v>44</v>
      </c>
      <c r="E38" s="12"/>
      <c r="F38" s="12">
        <v>132424.05671015487</v>
      </c>
      <c r="G38" s="12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</row>
    <row r="39" spans="1:19" ht="12.75" customHeight="1" x14ac:dyDescent="0.2">
      <c r="A39" s="17"/>
      <c r="B39" s="61"/>
      <c r="C39" s="6"/>
      <c r="D39" s="14" t="s">
        <v>45</v>
      </c>
      <c r="E39" s="12"/>
      <c r="F39" s="12">
        <v>117479.88153024776</v>
      </c>
      <c r="G39" s="12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</row>
    <row r="40" spans="1:19" ht="12.75" customHeight="1" x14ac:dyDescent="0.2">
      <c r="A40" s="17"/>
      <c r="B40" s="11">
        <v>18</v>
      </c>
      <c r="C40" s="1"/>
      <c r="D40" s="6" t="s">
        <v>46</v>
      </c>
      <c r="E40" s="12">
        <v>1129</v>
      </c>
      <c r="F40" s="12"/>
      <c r="G40" s="12"/>
      <c r="H40" s="62"/>
      <c r="I40" s="45"/>
      <c r="J40" s="62"/>
      <c r="K40" s="63"/>
      <c r="L40" s="45"/>
      <c r="M40" s="45"/>
      <c r="N40" s="45"/>
      <c r="O40" s="45"/>
      <c r="P40" s="45"/>
      <c r="Q40" s="45"/>
      <c r="R40" s="45"/>
      <c r="S40" s="45"/>
    </row>
    <row r="41" spans="1:19" ht="12.75" customHeight="1" x14ac:dyDescent="0.2">
      <c r="A41" s="17"/>
      <c r="B41" s="11"/>
      <c r="C41" s="1"/>
      <c r="D41" s="6" t="s">
        <v>47</v>
      </c>
      <c r="E41" s="12"/>
      <c r="F41" s="12">
        <v>162191.81621103847</v>
      </c>
      <c r="G41" s="12"/>
      <c r="H41" s="62"/>
      <c r="I41" s="45"/>
      <c r="J41" s="62"/>
      <c r="K41" s="63"/>
      <c r="L41" s="45"/>
      <c r="M41" s="45"/>
      <c r="N41" s="45"/>
      <c r="O41" s="45"/>
      <c r="P41" s="45"/>
      <c r="Q41" s="45"/>
      <c r="R41" s="45"/>
      <c r="S41" s="45"/>
    </row>
    <row r="42" spans="1:19" ht="12.75" customHeight="1" x14ac:dyDescent="0.2">
      <c r="A42" s="17"/>
      <c r="B42" s="11"/>
      <c r="C42" s="1"/>
      <c r="D42" s="6" t="s">
        <v>48</v>
      </c>
      <c r="E42" s="12"/>
      <c r="F42" s="12">
        <v>131541.05310001154</v>
      </c>
      <c r="G42" s="12"/>
      <c r="H42" s="62"/>
      <c r="I42" s="45"/>
      <c r="J42" s="62"/>
      <c r="K42" s="63"/>
      <c r="L42" s="45"/>
      <c r="M42" s="45"/>
      <c r="N42" s="45"/>
      <c r="O42" s="45"/>
      <c r="P42" s="45"/>
      <c r="Q42" s="45"/>
      <c r="R42" s="45"/>
      <c r="S42" s="45"/>
    </row>
    <row r="43" spans="1:19" ht="12.75" customHeight="1" x14ac:dyDescent="0.2">
      <c r="A43" s="17"/>
      <c r="B43" s="11"/>
      <c r="C43" s="1"/>
      <c r="D43" s="6" t="s">
        <v>49</v>
      </c>
      <c r="E43" s="12"/>
      <c r="F43" s="12">
        <v>119202.76099170906</v>
      </c>
      <c r="G43" s="12"/>
      <c r="H43" s="62"/>
      <c r="I43" s="45"/>
      <c r="J43" s="62"/>
      <c r="K43" s="63"/>
      <c r="L43" s="45"/>
      <c r="M43" s="45"/>
      <c r="N43" s="45"/>
      <c r="O43" s="45"/>
      <c r="P43" s="45"/>
      <c r="Q43" s="45"/>
      <c r="R43" s="45"/>
      <c r="S43" s="45"/>
    </row>
    <row r="44" spans="1:19" ht="12.75" customHeight="1" x14ac:dyDescent="0.2">
      <c r="A44" s="17"/>
      <c r="B44" s="11"/>
      <c r="C44" s="1"/>
      <c r="D44" s="6" t="s">
        <v>50</v>
      </c>
      <c r="E44" s="12"/>
      <c r="F44" s="12">
        <v>102847.98492618444</v>
      </c>
      <c r="G44" s="12"/>
      <c r="H44" s="62"/>
      <c r="I44" s="45"/>
      <c r="J44" s="62"/>
      <c r="K44" s="63"/>
      <c r="L44" s="45"/>
      <c r="M44" s="45"/>
      <c r="N44" s="45"/>
      <c r="O44" s="45"/>
      <c r="P44" s="45"/>
      <c r="Q44" s="45"/>
      <c r="R44" s="45"/>
      <c r="S44" s="45"/>
    </row>
    <row r="45" spans="1:19" ht="12.75" customHeight="1" x14ac:dyDescent="0.2">
      <c r="A45" s="17"/>
      <c r="B45" s="11"/>
      <c r="C45" s="1"/>
      <c r="D45" s="6" t="s">
        <v>51</v>
      </c>
      <c r="E45" s="12"/>
      <c r="F45" s="12">
        <v>94619.247518020129</v>
      </c>
      <c r="G45" s="12"/>
      <c r="H45" s="45"/>
      <c r="I45" s="45"/>
      <c r="J45" s="45"/>
      <c r="K45" s="63"/>
      <c r="L45" s="45"/>
      <c r="M45" s="45"/>
      <c r="N45" s="45"/>
      <c r="O45" s="45"/>
      <c r="P45" s="45"/>
      <c r="Q45" s="45"/>
      <c r="R45" s="45"/>
      <c r="S45" s="45"/>
    </row>
    <row r="46" spans="1:19" ht="12.75" customHeight="1" x14ac:dyDescent="0.2">
      <c r="A46" s="17"/>
      <c r="B46" s="11">
        <v>19</v>
      </c>
      <c r="C46" s="6"/>
      <c r="D46" s="6" t="s">
        <v>53</v>
      </c>
      <c r="E46" s="12">
        <v>78</v>
      </c>
      <c r="F46" s="12"/>
      <c r="G46" s="12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</row>
    <row r="47" spans="1:19" ht="12.75" customHeight="1" x14ac:dyDescent="0.2">
      <c r="A47" s="17"/>
      <c r="B47" s="11"/>
      <c r="C47" s="1"/>
      <c r="D47" s="6" t="s">
        <v>54</v>
      </c>
      <c r="E47" s="12"/>
      <c r="F47" s="12">
        <v>123228.87295681906</v>
      </c>
      <c r="G47" s="12"/>
      <c r="H47" s="62"/>
      <c r="I47" s="45"/>
      <c r="J47" s="62"/>
      <c r="K47" s="63"/>
      <c r="L47" s="45"/>
      <c r="M47" s="45"/>
      <c r="N47" s="45"/>
      <c r="O47" s="45"/>
      <c r="P47" s="45"/>
      <c r="Q47" s="45"/>
      <c r="R47" s="45"/>
      <c r="S47" s="45"/>
    </row>
    <row r="48" spans="1:19" ht="12.75" customHeight="1" x14ac:dyDescent="0.2">
      <c r="A48" s="17"/>
      <c r="B48" s="11"/>
      <c r="C48" s="1"/>
      <c r="D48" s="6" t="s">
        <v>55</v>
      </c>
      <c r="E48" s="12"/>
      <c r="F48" s="12">
        <v>123228.87295681906</v>
      </c>
      <c r="G48" s="12"/>
      <c r="H48" s="62"/>
      <c r="I48" s="45"/>
      <c r="J48" s="62"/>
      <c r="K48" s="63"/>
      <c r="L48" s="45"/>
      <c r="M48" s="45"/>
      <c r="N48" s="45"/>
      <c r="O48" s="45"/>
      <c r="P48" s="45"/>
      <c r="Q48" s="45"/>
      <c r="R48" s="45"/>
      <c r="S48" s="45"/>
    </row>
    <row r="49" spans="1:19" ht="12.75" customHeight="1" x14ac:dyDescent="0.2">
      <c r="A49" s="17"/>
      <c r="B49" s="11"/>
      <c r="C49" s="1"/>
      <c r="D49" s="6" t="s">
        <v>56</v>
      </c>
      <c r="E49" s="12"/>
      <c r="F49" s="12">
        <v>105646.52588559131</v>
      </c>
      <c r="G49" s="12"/>
      <c r="H49" s="62"/>
      <c r="I49" s="45"/>
      <c r="J49" s="62"/>
      <c r="K49" s="63"/>
      <c r="L49" s="45"/>
      <c r="M49" s="45"/>
      <c r="N49" s="45"/>
      <c r="O49" s="45"/>
      <c r="P49" s="45"/>
      <c r="Q49" s="45"/>
      <c r="R49" s="45"/>
      <c r="S49" s="45"/>
    </row>
    <row r="50" spans="1:19" ht="12.75" customHeight="1" x14ac:dyDescent="0.2">
      <c r="A50" s="17"/>
      <c r="B50" s="11"/>
      <c r="C50" s="1"/>
      <c r="D50" s="6" t="s">
        <v>57</v>
      </c>
      <c r="E50" s="12"/>
      <c r="F50" s="12">
        <v>105572.71115845094</v>
      </c>
      <c r="G50" s="12"/>
      <c r="H50" s="62"/>
      <c r="I50" s="45"/>
      <c r="J50" s="62"/>
      <c r="K50" s="63"/>
      <c r="L50" s="45"/>
      <c r="M50" s="45"/>
      <c r="N50" s="45"/>
      <c r="O50" s="45"/>
      <c r="P50" s="45"/>
      <c r="Q50" s="45"/>
      <c r="R50" s="45"/>
      <c r="S50" s="45"/>
    </row>
    <row r="51" spans="1:19" ht="12.75" customHeight="1" x14ac:dyDescent="0.2">
      <c r="A51" s="17"/>
      <c r="B51" s="11"/>
      <c r="C51" s="1"/>
      <c r="D51" s="6" t="s">
        <v>58</v>
      </c>
      <c r="E51" s="12"/>
      <c r="F51" s="12">
        <v>102847.98492618444</v>
      </c>
      <c r="G51" s="12"/>
      <c r="H51" s="62"/>
      <c r="I51" s="45"/>
      <c r="J51" s="62"/>
      <c r="K51" s="63"/>
      <c r="L51" s="45"/>
      <c r="M51" s="45"/>
      <c r="N51" s="45"/>
      <c r="O51" s="45"/>
      <c r="P51" s="45"/>
      <c r="Q51" s="45"/>
      <c r="R51" s="45"/>
      <c r="S51" s="45"/>
    </row>
    <row r="52" spans="1:19" ht="12.75" customHeight="1" x14ac:dyDescent="0.2">
      <c r="A52" s="17"/>
      <c r="B52" s="11"/>
      <c r="C52" s="1"/>
      <c r="D52" s="6" t="s">
        <v>59</v>
      </c>
      <c r="E52" s="12"/>
      <c r="F52" s="12">
        <v>97680.954026362087</v>
      </c>
      <c r="G52" s="12"/>
      <c r="H52" s="62"/>
      <c r="I52" s="45"/>
      <c r="J52" s="62"/>
      <c r="K52" s="63"/>
      <c r="L52" s="45"/>
      <c r="M52" s="45"/>
      <c r="N52" s="45"/>
      <c r="O52" s="45"/>
      <c r="P52" s="45"/>
      <c r="Q52" s="45"/>
      <c r="R52" s="45"/>
      <c r="S52" s="45"/>
    </row>
    <row r="53" spans="1:19" ht="12.75" customHeight="1" x14ac:dyDescent="0.2">
      <c r="A53" s="17"/>
      <c r="B53" s="11"/>
      <c r="C53" s="1"/>
      <c r="D53" s="6" t="s">
        <v>60</v>
      </c>
      <c r="E53" s="12"/>
      <c r="F53" s="12">
        <v>96421.289661032701</v>
      </c>
      <c r="G53" s="12"/>
      <c r="H53" s="62"/>
      <c r="I53" s="45"/>
      <c r="J53" s="62"/>
      <c r="K53" s="63"/>
      <c r="L53" s="45"/>
      <c r="M53" s="45"/>
      <c r="N53" s="45"/>
      <c r="O53" s="45"/>
      <c r="P53" s="45"/>
      <c r="Q53" s="45"/>
      <c r="R53" s="45"/>
      <c r="S53" s="45"/>
    </row>
    <row r="54" spans="1:19" ht="12.75" customHeight="1" x14ac:dyDescent="0.2">
      <c r="A54" s="17"/>
      <c r="B54" s="11"/>
      <c r="C54" s="1"/>
      <c r="D54" s="6" t="s">
        <v>61</v>
      </c>
      <c r="E54" s="12"/>
      <c r="F54" s="12">
        <v>93071.440124934161</v>
      </c>
      <c r="G54" s="12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</row>
    <row r="55" spans="1:19" ht="12.75" customHeight="1" x14ac:dyDescent="0.2">
      <c r="A55" s="17"/>
      <c r="B55" s="11"/>
      <c r="C55" s="1"/>
      <c r="D55" s="6" t="s">
        <v>62</v>
      </c>
      <c r="E55" s="12"/>
      <c r="F55" s="12">
        <v>91659.272068418475</v>
      </c>
      <c r="G55" s="12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</row>
    <row r="56" spans="1:19" ht="12.75" customHeight="1" x14ac:dyDescent="0.2">
      <c r="A56" s="17"/>
      <c r="B56" s="11"/>
      <c r="C56" s="1"/>
      <c r="D56" s="6" t="s">
        <v>63</v>
      </c>
      <c r="E56" s="12"/>
      <c r="F56" s="12">
        <v>85979.715106640142</v>
      </c>
      <c r="G56" s="12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</row>
    <row r="57" spans="1:19" ht="12.75" customHeight="1" x14ac:dyDescent="0.2">
      <c r="A57" s="17"/>
      <c r="B57" s="11"/>
      <c r="C57" s="1"/>
      <c r="D57" s="6" t="s">
        <v>64</v>
      </c>
      <c r="E57" s="12"/>
      <c r="F57" s="12">
        <v>74251.196831235939</v>
      </c>
      <c r="G57" s="12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</row>
    <row r="58" spans="1:19" ht="12.75" customHeight="1" x14ac:dyDescent="0.2">
      <c r="A58" s="17"/>
      <c r="B58" s="11">
        <v>20</v>
      </c>
      <c r="C58" s="1"/>
      <c r="D58" s="6" t="s">
        <v>65</v>
      </c>
      <c r="E58" s="12">
        <v>4</v>
      </c>
      <c r="F58" s="12">
        <v>103014.87039624079</v>
      </c>
      <c r="G58" s="12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</row>
    <row r="59" spans="1:19" ht="12.75" customHeight="1" x14ac:dyDescent="0.2">
      <c r="A59" s="50"/>
      <c r="B59" s="42">
        <v>21</v>
      </c>
      <c r="C59" s="6"/>
      <c r="D59" s="6" t="s">
        <v>66</v>
      </c>
      <c r="E59" s="12">
        <v>50</v>
      </c>
      <c r="F59" s="12"/>
      <c r="G59" s="12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</row>
    <row r="60" spans="1:19" ht="12.75" customHeight="1" x14ac:dyDescent="0.2">
      <c r="A60" s="17"/>
      <c r="B60" s="11"/>
      <c r="C60" s="6"/>
      <c r="D60" s="6" t="s">
        <v>67</v>
      </c>
      <c r="E60" s="12"/>
      <c r="F60" s="12">
        <v>89226.636600000013</v>
      </c>
      <c r="G60" s="12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</row>
    <row r="61" spans="1:19" ht="12.75" customHeight="1" x14ac:dyDescent="0.2">
      <c r="A61" s="52"/>
      <c r="B61" s="11"/>
      <c r="C61" s="6"/>
      <c r="D61" s="6" t="s">
        <v>68</v>
      </c>
      <c r="E61" s="12"/>
      <c r="F61" s="12">
        <v>73337.714399999997</v>
      </c>
      <c r="G61" s="12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1:19" ht="12.75" customHeight="1" x14ac:dyDescent="0.2">
      <c r="A62" s="17"/>
      <c r="B62" s="11"/>
      <c r="C62" s="6"/>
      <c r="D62" s="6" t="s">
        <v>69</v>
      </c>
      <c r="E62" s="12"/>
      <c r="F62" s="12">
        <v>70517.825700000016</v>
      </c>
      <c r="G62" s="12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</row>
    <row r="63" spans="1:19" ht="12.75" customHeight="1" x14ac:dyDescent="0.2">
      <c r="A63" s="17"/>
      <c r="B63" s="11"/>
      <c r="C63" s="6"/>
      <c r="D63" s="6" t="s">
        <v>70</v>
      </c>
      <c r="E63" s="12"/>
      <c r="F63" s="12">
        <v>67805.5576</v>
      </c>
      <c r="G63" s="12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</row>
    <row r="64" spans="1:19" ht="12.75" customHeight="1" x14ac:dyDescent="0.2">
      <c r="A64" s="17"/>
      <c r="B64" s="11"/>
      <c r="C64" s="6"/>
      <c r="D64" s="6" t="s">
        <v>71</v>
      </c>
      <c r="E64" s="12"/>
      <c r="F64" s="12">
        <v>65197.475400000003</v>
      </c>
      <c r="G64" s="12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</row>
    <row r="65" spans="1:19" ht="12.75" customHeight="1" x14ac:dyDescent="0.2">
      <c r="A65" s="17"/>
      <c r="B65" s="11"/>
      <c r="C65" s="6"/>
      <c r="D65" s="6" t="s">
        <v>72</v>
      </c>
      <c r="E65" s="12"/>
      <c r="F65" s="12">
        <v>57960.5625</v>
      </c>
      <c r="G65" s="12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</row>
    <row r="66" spans="1:19" ht="12.75" customHeight="1" x14ac:dyDescent="0.2">
      <c r="A66" s="17"/>
      <c r="B66" s="11"/>
      <c r="C66" s="6"/>
      <c r="D66" s="6" t="s">
        <v>73</v>
      </c>
      <c r="E66" s="12"/>
      <c r="F66" s="12">
        <v>53587.044500000011</v>
      </c>
      <c r="G66" s="12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</row>
    <row r="67" spans="1:19" ht="12.75" customHeight="1" x14ac:dyDescent="0.2">
      <c r="A67" s="17"/>
      <c r="B67" s="11"/>
      <c r="C67" s="6"/>
      <c r="D67" s="6" t="s">
        <v>74</v>
      </c>
      <c r="E67" s="12"/>
      <c r="F67" s="12">
        <v>49544.402600000001</v>
      </c>
      <c r="G67" s="12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</row>
    <row r="68" spans="1:19" ht="12.75" customHeight="1" x14ac:dyDescent="0.2">
      <c r="A68" s="17"/>
      <c r="B68" s="51">
        <v>22</v>
      </c>
      <c r="C68" s="6"/>
      <c r="D68" s="6" t="s">
        <v>75</v>
      </c>
      <c r="E68" s="12">
        <v>82</v>
      </c>
      <c r="F68" s="12"/>
      <c r="G68" s="12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</row>
    <row r="69" spans="1:19" ht="12.75" customHeight="1" x14ac:dyDescent="0.2">
      <c r="A69" s="17"/>
      <c r="B69" s="64"/>
      <c r="C69" s="18"/>
      <c r="D69" s="14" t="s">
        <v>76</v>
      </c>
      <c r="E69" s="19"/>
      <c r="F69" s="19">
        <v>87425.483354700016</v>
      </c>
      <c r="G69" s="19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</row>
    <row r="70" spans="1:19" ht="12.75" customHeight="1" x14ac:dyDescent="0.2">
      <c r="A70" s="17"/>
      <c r="B70" s="64"/>
      <c r="C70" s="18"/>
      <c r="D70" s="14" t="s">
        <v>77</v>
      </c>
      <c r="E70" s="19"/>
      <c r="F70" s="19">
        <v>85795.371300000013</v>
      </c>
      <c r="G70" s="19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</row>
    <row r="71" spans="1:19" ht="12.75" customHeight="1" x14ac:dyDescent="0.2">
      <c r="A71" s="17"/>
      <c r="B71" s="64"/>
      <c r="C71" s="18"/>
      <c r="D71" s="14" t="s">
        <v>78</v>
      </c>
      <c r="E71" s="19"/>
      <c r="F71" s="19">
        <v>84063.189120500014</v>
      </c>
      <c r="G71" s="19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</row>
    <row r="72" spans="1:19" ht="12.75" customHeight="1" x14ac:dyDescent="0.2">
      <c r="A72" s="17"/>
      <c r="B72" s="64"/>
      <c r="C72" s="18"/>
      <c r="D72" s="14" t="s">
        <v>79</v>
      </c>
      <c r="E72" s="19"/>
      <c r="F72" s="19">
        <v>80829.226727300003</v>
      </c>
      <c r="G72" s="19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3" spans="1:19" ht="12.75" customHeight="1" x14ac:dyDescent="0.2">
      <c r="A73" s="17"/>
      <c r="B73" s="64"/>
      <c r="C73" s="18"/>
      <c r="D73" s="14" t="s">
        <v>80</v>
      </c>
      <c r="E73" s="19"/>
      <c r="F73" s="19">
        <v>71857.664388299992</v>
      </c>
      <c r="G73" s="19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</row>
    <row r="74" spans="1:19" ht="12.75" customHeight="1" x14ac:dyDescent="0.2">
      <c r="A74" s="17"/>
      <c r="B74" s="64"/>
      <c r="C74" s="18"/>
      <c r="D74" s="14" t="s">
        <v>81</v>
      </c>
      <c r="E74" s="19"/>
      <c r="F74" s="19">
        <v>69093.863194400008</v>
      </c>
      <c r="G74" s="19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</row>
    <row r="75" spans="1:19" ht="12.75" customHeight="1" x14ac:dyDescent="0.2">
      <c r="A75" s="17"/>
      <c r="B75" s="64"/>
      <c r="C75" s="18"/>
      <c r="D75" s="14" t="s">
        <v>82</v>
      </c>
      <c r="E75" s="19"/>
      <c r="F75" s="19">
        <v>63881.2571436</v>
      </c>
      <c r="G75" s="19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</row>
    <row r="76" spans="1:19" ht="12.75" customHeight="1" x14ac:dyDescent="0.2">
      <c r="A76" s="17"/>
      <c r="B76" s="64"/>
      <c r="C76" s="18"/>
      <c r="D76" s="14" t="s">
        <v>83</v>
      </c>
      <c r="E76" s="19"/>
      <c r="F76" s="19">
        <v>60278.985000000001</v>
      </c>
      <c r="G76" s="19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</row>
    <row r="77" spans="1:19" ht="12.75" customHeight="1" x14ac:dyDescent="0.2">
      <c r="A77" s="17"/>
      <c r="B77" s="64"/>
      <c r="C77" s="18"/>
      <c r="D77" s="14" t="s">
        <v>84</v>
      </c>
      <c r="E77" s="19"/>
      <c r="F77" s="19">
        <v>54605.198345500001</v>
      </c>
      <c r="G77" s="19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</row>
    <row r="78" spans="1:19" ht="12.75" customHeight="1" x14ac:dyDescent="0.2">
      <c r="A78" s="17"/>
      <c r="B78" s="11"/>
      <c r="C78" s="6"/>
      <c r="D78" s="6" t="s">
        <v>85</v>
      </c>
      <c r="E78" s="12"/>
      <c r="F78" s="12">
        <v>45806.304100000008</v>
      </c>
      <c r="G78" s="12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</row>
    <row r="79" spans="1:19" ht="12.75" customHeight="1" x14ac:dyDescent="0.2">
      <c r="A79" s="17"/>
      <c r="B79" s="64"/>
      <c r="C79" s="18"/>
      <c r="D79" s="14" t="s">
        <v>86</v>
      </c>
      <c r="E79" s="19"/>
      <c r="F79" s="19">
        <v>45806.304100000008</v>
      </c>
      <c r="G79" s="19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</row>
    <row r="80" spans="1:19" ht="12.75" customHeight="1" x14ac:dyDescent="0.2">
      <c r="A80" s="17"/>
      <c r="B80" s="64"/>
      <c r="C80" s="18"/>
      <c r="D80" s="14" t="s">
        <v>87</v>
      </c>
      <c r="E80" s="19"/>
      <c r="F80" s="19">
        <v>45806.304100000008</v>
      </c>
      <c r="G80" s="19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</row>
    <row r="81" spans="1:22" ht="12.75" customHeight="1" x14ac:dyDescent="0.2">
      <c r="A81" s="17"/>
      <c r="B81" s="64"/>
      <c r="C81" s="18"/>
      <c r="D81" s="14" t="s">
        <v>88</v>
      </c>
      <c r="E81" s="19"/>
      <c r="F81" s="19">
        <v>44045.447900000006</v>
      </c>
      <c r="G81" s="19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</row>
    <row r="82" spans="1:22" ht="12.75" customHeight="1" x14ac:dyDescent="0.2">
      <c r="A82" s="17"/>
      <c r="B82" s="64"/>
      <c r="C82" s="18"/>
      <c r="D82" s="14" t="s">
        <v>89</v>
      </c>
      <c r="E82" s="19"/>
      <c r="F82" s="19">
        <v>37650.036500000009</v>
      </c>
      <c r="G82" s="19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</row>
    <row r="83" spans="1:22" ht="12.75" customHeight="1" x14ac:dyDescent="0.2">
      <c r="A83" s="17"/>
      <c r="B83" s="11">
        <v>23</v>
      </c>
      <c r="C83" s="6"/>
      <c r="D83" s="6" t="s">
        <v>90</v>
      </c>
      <c r="E83" s="12">
        <v>8</v>
      </c>
      <c r="F83" s="12">
        <v>77721.262868900012</v>
      </c>
      <c r="G83" s="12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</row>
    <row r="84" spans="1:22" ht="12.75" customHeight="1" x14ac:dyDescent="0.2">
      <c r="A84" s="17"/>
      <c r="B84" s="11">
        <v>24</v>
      </c>
      <c r="C84" s="6"/>
      <c r="D84" s="6" t="s">
        <v>91</v>
      </c>
      <c r="E84" s="12">
        <v>10</v>
      </c>
      <c r="F84" s="12">
        <v>77721.262868900012</v>
      </c>
      <c r="G84" s="12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</row>
    <row r="85" spans="1:22" ht="12.75" customHeight="1" x14ac:dyDescent="0.2">
      <c r="A85" s="17"/>
      <c r="B85" s="11">
        <v>25</v>
      </c>
      <c r="C85" s="6"/>
      <c r="D85" s="6" t="s">
        <v>92</v>
      </c>
      <c r="E85" s="12">
        <v>3</v>
      </c>
      <c r="F85" s="12">
        <v>77721.262868900012</v>
      </c>
      <c r="G85" s="12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</row>
    <row r="86" spans="1:22" ht="12.75" customHeight="1" x14ac:dyDescent="0.2">
      <c r="A86" s="17"/>
      <c r="B86" s="11">
        <v>26</v>
      </c>
      <c r="C86" s="6"/>
      <c r="D86" s="6" t="s">
        <v>52</v>
      </c>
      <c r="E86" s="12">
        <v>28</v>
      </c>
      <c r="F86" s="12">
        <v>76272.093100000013</v>
      </c>
      <c r="G86" s="12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</row>
    <row r="87" spans="1:22" ht="12.75" customHeight="1" x14ac:dyDescent="0.2">
      <c r="A87" s="17"/>
      <c r="B87" s="11">
        <v>27</v>
      </c>
      <c r="C87" s="6"/>
      <c r="D87" s="6" t="s">
        <v>93</v>
      </c>
      <c r="E87" s="12">
        <v>1</v>
      </c>
      <c r="F87" s="12">
        <v>74731.130973599997</v>
      </c>
      <c r="G87" s="12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</row>
    <row r="88" spans="1:22" ht="12.75" customHeight="1" x14ac:dyDescent="0.2">
      <c r="A88" s="17"/>
      <c r="B88" s="11">
        <v>28</v>
      </c>
      <c r="C88" s="18"/>
      <c r="D88" s="14" t="s">
        <v>94</v>
      </c>
      <c r="E88" s="19">
        <v>169</v>
      </c>
      <c r="F88" s="19"/>
      <c r="G88" s="19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</row>
    <row r="89" spans="1:22" ht="12.75" customHeight="1" x14ac:dyDescent="0.2">
      <c r="A89" s="17"/>
      <c r="B89" s="64"/>
      <c r="C89" s="18"/>
      <c r="D89" s="14" t="s">
        <v>95</v>
      </c>
      <c r="E89" s="19"/>
      <c r="F89" s="19">
        <v>71857.664388299992</v>
      </c>
      <c r="G89" s="19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</row>
    <row r="90" spans="1:22" ht="12.75" customHeight="1" x14ac:dyDescent="0.2">
      <c r="A90" s="17"/>
      <c r="B90" s="64"/>
      <c r="C90" s="18"/>
      <c r="D90" s="14" t="s">
        <v>96</v>
      </c>
      <c r="E90" s="19"/>
      <c r="F90" s="19">
        <v>69093.863194400008</v>
      </c>
      <c r="G90" s="19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</row>
    <row r="91" spans="1:22" ht="12.75" customHeight="1" x14ac:dyDescent="0.2">
      <c r="A91" s="17"/>
      <c r="B91" s="11"/>
      <c r="C91" s="6"/>
      <c r="D91" s="6" t="s">
        <v>97</v>
      </c>
      <c r="E91" s="12"/>
      <c r="F91" s="12">
        <v>66436.227432600004</v>
      </c>
      <c r="G91" s="12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</row>
    <row r="92" spans="1:22" s="46" customFormat="1" ht="12.75" customHeight="1" x14ac:dyDescent="0.2">
      <c r="A92" s="17"/>
      <c r="B92" s="64"/>
      <c r="C92" s="18"/>
      <c r="D92" s="14" t="s">
        <v>98</v>
      </c>
      <c r="E92" s="19"/>
      <c r="F92" s="19">
        <v>50485.746249399999</v>
      </c>
      <c r="G92" s="19"/>
      <c r="H92" s="44"/>
      <c r="I92" s="45"/>
      <c r="J92" s="44"/>
      <c r="K92" s="44"/>
      <c r="L92" s="44"/>
      <c r="N92" s="44"/>
      <c r="T92" s="44"/>
      <c r="U92" s="44"/>
      <c r="V92" s="44"/>
    </row>
    <row r="93" spans="1:22" s="46" customFormat="1" ht="12.75" customHeight="1" x14ac:dyDescent="0.2">
      <c r="A93" s="17"/>
      <c r="B93" s="64"/>
      <c r="C93" s="18"/>
      <c r="D93" s="14" t="s">
        <v>99</v>
      </c>
      <c r="E93" s="19"/>
      <c r="F93" s="19">
        <v>44882.311410099996</v>
      </c>
      <c r="G93" s="19"/>
      <c r="H93" s="44"/>
      <c r="I93" s="45"/>
      <c r="J93" s="44"/>
      <c r="K93" s="44"/>
      <c r="L93" s="44"/>
      <c r="N93" s="44"/>
      <c r="T93" s="44"/>
      <c r="U93" s="44"/>
      <c r="V93" s="44"/>
    </row>
    <row r="94" spans="1:22" s="46" customFormat="1" ht="12.75" customHeight="1" x14ac:dyDescent="0.2">
      <c r="A94" s="17"/>
      <c r="B94" s="11">
        <v>29</v>
      </c>
      <c r="C94" s="6"/>
      <c r="D94" s="6" t="s">
        <v>101</v>
      </c>
      <c r="E94" s="12">
        <v>7</v>
      </c>
      <c r="F94" s="12">
        <v>67805.5576</v>
      </c>
      <c r="G94" s="12"/>
      <c r="H94" s="44"/>
      <c r="I94" s="45"/>
      <c r="J94" s="44"/>
      <c r="K94" s="44"/>
      <c r="L94" s="44"/>
      <c r="N94" s="44"/>
      <c r="T94" s="44"/>
      <c r="U94" s="44"/>
      <c r="V94" s="44"/>
    </row>
    <row r="95" spans="1:22" s="46" customFormat="1" ht="12.75" customHeight="1" x14ac:dyDescent="0.2">
      <c r="A95" s="17"/>
      <c r="B95" s="11">
        <v>30</v>
      </c>
      <c r="C95" s="6"/>
      <c r="D95" s="6" t="s">
        <v>102</v>
      </c>
      <c r="E95" s="12">
        <v>1</v>
      </c>
      <c r="F95" s="12">
        <v>67805.5576</v>
      </c>
      <c r="G95" s="12"/>
      <c r="H95" s="44"/>
      <c r="I95" s="45"/>
      <c r="J95" s="44"/>
      <c r="K95" s="44"/>
      <c r="L95" s="44"/>
      <c r="N95" s="44"/>
      <c r="T95" s="44"/>
      <c r="U95" s="44"/>
      <c r="V95" s="44"/>
    </row>
    <row r="96" spans="1:22" s="46" customFormat="1" ht="12.75" customHeight="1" x14ac:dyDescent="0.2">
      <c r="A96" s="17"/>
      <c r="B96" s="11">
        <v>31</v>
      </c>
      <c r="C96" s="6"/>
      <c r="D96" s="6" t="s">
        <v>100</v>
      </c>
      <c r="E96" s="12">
        <v>7</v>
      </c>
      <c r="F96" s="12">
        <v>66436.227432600004</v>
      </c>
      <c r="G96" s="12"/>
      <c r="H96" s="44"/>
      <c r="I96" s="45"/>
      <c r="J96" s="44"/>
      <c r="K96" s="44"/>
      <c r="L96" s="44"/>
      <c r="N96" s="44"/>
      <c r="T96" s="44"/>
      <c r="U96" s="44"/>
      <c r="V96" s="44"/>
    </row>
    <row r="97" spans="1:22" s="46" customFormat="1" ht="12.75" customHeight="1" x14ac:dyDescent="0.2">
      <c r="A97" s="17"/>
      <c r="B97" s="11">
        <v>32</v>
      </c>
      <c r="C97" s="18"/>
      <c r="D97" s="14" t="s">
        <v>103</v>
      </c>
      <c r="E97" s="19">
        <v>367</v>
      </c>
      <c r="F97" s="19"/>
      <c r="G97" s="19"/>
      <c r="H97" s="44"/>
      <c r="I97" s="45"/>
      <c r="J97" s="44"/>
      <c r="K97" s="44"/>
      <c r="L97" s="44"/>
      <c r="N97" s="44"/>
      <c r="T97" s="44"/>
      <c r="U97" s="44"/>
      <c r="V97" s="44"/>
    </row>
    <row r="98" spans="1:22" s="46" customFormat="1" ht="12.75" customHeight="1" x14ac:dyDescent="0.2">
      <c r="A98" s="17"/>
      <c r="B98" s="48"/>
      <c r="C98" s="18"/>
      <c r="D98" s="14" t="s">
        <v>104</v>
      </c>
      <c r="E98" s="19"/>
      <c r="F98" s="19">
        <v>65197.475400000003</v>
      </c>
      <c r="G98" s="19"/>
      <c r="H98" s="44"/>
      <c r="I98" s="45"/>
      <c r="J98" s="44"/>
      <c r="K98" s="44"/>
      <c r="L98" s="44"/>
      <c r="N98" s="44"/>
      <c r="T98" s="44"/>
      <c r="U98" s="44"/>
      <c r="V98" s="44"/>
    </row>
    <row r="99" spans="1:22" s="46" customFormat="1" ht="12.75" customHeight="1" x14ac:dyDescent="0.2">
      <c r="A99" s="17"/>
      <c r="B99" s="49"/>
      <c r="C99" s="18"/>
      <c r="D99" s="14" t="s">
        <v>105</v>
      </c>
      <c r="E99" s="19"/>
      <c r="F99" s="19">
        <v>65197.475400000003</v>
      </c>
      <c r="G99" s="19"/>
      <c r="H99" s="44"/>
      <c r="I99" s="45"/>
      <c r="J99" s="44"/>
      <c r="K99" s="44"/>
      <c r="L99" s="44"/>
      <c r="N99" s="44"/>
      <c r="T99" s="44"/>
      <c r="U99" s="44"/>
      <c r="V99" s="44"/>
    </row>
    <row r="100" spans="1:22" s="46" customFormat="1" ht="12.75" customHeight="1" x14ac:dyDescent="0.2">
      <c r="A100" s="17"/>
      <c r="B100" s="49"/>
      <c r="C100" s="18"/>
      <c r="D100" s="14" t="s">
        <v>106</v>
      </c>
      <c r="E100" s="19"/>
      <c r="F100" s="19">
        <v>60278.985000000001</v>
      </c>
      <c r="G100" s="19"/>
      <c r="H100" s="44"/>
      <c r="I100" s="45"/>
      <c r="J100" s="44"/>
      <c r="K100" s="44"/>
      <c r="L100" s="44"/>
      <c r="N100" s="44"/>
      <c r="T100" s="44"/>
      <c r="U100" s="44"/>
      <c r="V100" s="44"/>
    </row>
    <row r="101" spans="1:22" s="46" customFormat="1" ht="12.75" customHeight="1" x14ac:dyDescent="0.2">
      <c r="A101" s="17"/>
      <c r="B101" s="49"/>
      <c r="C101" s="18"/>
      <c r="D101" s="14" t="s">
        <v>107</v>
      </c>
      <c r="E101" s="19"/>
      <c r="F101" s="19">
        <v>57960.5625</v>
      </c>
      <c r="G101" s="19"/>
      <c r="H101" s="44"/>
      <c r="I101" s="45"/>
      <c r="J101" s="44"/>
      <c r="K101" s="44"/>
      <c r="L101" s="44"/>
      <c r="N101" s="44"/>
      <c r="T101" s="44"/>
      <c r="U101" s="44"/>
      <c r="V101" s="44"/>
    </row>
    <row r="102" spans="1:22" s="46" customFormat="1" ht="12.75" customHeight="1" x14ac:dyDescent="0.2">
      <c r="A102" s="17"/>
      <c r="B102" s="65"/>
      <c r="C102" s="6"/>
      <c r="D102" s="14" t="s">
        <v>108</v>
      </c>
      <c r="E102" s="12"/>
      <c r="F102" s="12">
        <v>57960.5625</v>
      </c>
      <c r="G102" s="12"/>
      <c r="H102" s="44"/>
      <c r="I102" s="45"/>
      <c r="J102" s="44"/>
      <c r="K102" s="44"/>
      <c r="L102" s="44"/>
      <c r="N102" s="44"/>
      <c r="T102" s="44"/>
      <c r="U102" s="44"/>
      <c r="V102" s="44"/>
    </row>
    <row r="103" spans="1:22" s="46" customFormat="1" ht="12.75" customHeight="1" x14ac:dyDescent="0.2">
      <c r="A103" s="17"/>
      <c r="B103" s="49"/>
      <c r="C103" s="18"/>
      <c r="D103" s="14" t="s">
        <v>109</v>
      </c>
      <c r="E103" s="19"/>
      <c r="F103" s="19">
        <v>51526.224500000011</v>
      </c>
      <c r="G103" s="19"/>
      <c r="H103" s="44"/>
      <c r="I103" s="45"/>
      <c r="J103" s="44"/>
      <c r="K103" s="44"/>
      <c r="L103" s="44"/>
      <c r="N103" s="44"/>
      <c r="T103" s="44"/>
      <c r="U103" s="44"/>
      <c r="V103" s="44"/>
    </row>
    <row r="104" spans="1:22" s="46" customFormat="1" ht="12.75" customHeight="1" x14ac:dyDescent="0.2">
      <c r="A104" s="17"/>
      <c r="B104" s="65"/>
      <c r="C104" s="6"/>
      <c r="D104" s="14" t="s">
        <v>110</v>
      </c>
      <c r="E104" s="12"/>
      <c r="F104" s="12">
        <v>51526.224500000011</v>
      </c>
      <c r="G104" s="12"/>
      <c r="H104" s="44"/>
      <c r="I104" s="44"/>
      <c r="J104" s="44"/>
      <c r="K104" s="44"/>
      <c r="L104" s="44"/>
      <c r="N104" s="44"/>
      <c r="T104" s="44"/>
      <c r="U104" s="44"/>
      <c r="V104" s="44"/>
    </row>
    <row r="105" spans="1:22" s="46" customFormat="1" ht="12.75" customHeight="1" x14ac:dyDescent="0.2">
      <c r="A105" s="17"/>
      <c r="B105" s="49"/>
      <c r="C105" s="18"/>
      <c r="D105" s="14" t="s">
        <v>111</v>
      </c>
      <c r="E105" s="19"/>
      <c r="F105" s="19">
        <v>45806.304100000008</v>
      </c>
      <c r="G105" s="19"/>
      <c r="H105" s="44"/>
      <c r="I105" s="44"/>
      <c r="J105" s="44"/>
      <c r="K105" s="44"/>
      <c r="L105" s="44"/>
      <c r="N105" s="44"/>
      <c r="T105" s="44"/>
      <c r="U105" s="44"/>
      <c r="V105" s="44"/>
    </row>
    <row r="106" spans="1:22" s="46" customFormat="1" ht="12.75" customHeight="1" x14ac:dyDescent="0.2">
      <c r="A106" s="17"/>
      <c r="B106" s="65"/>
      <c r="C106" s="6"/>
      <c r="D106" s="14" t="s">
        <v>112</v>
      </c>
      <c r="E106" s="12"/>
      <c r="F106" s="12">
        <v>37650.036500000009</v>
      </c>
      <c r="G106" s="12"/>
      <c r="H106" s="44"/>
      <c r="I106" s="44"/>
      <c r="J106" s="44"/>
      <c r="K106" s="44"/>
      <c r="L106" s="44"/>
      <c r="N106" s="44"/>
      <c r="T106" s="44"/>
      <c r="U106" s="44"/>
      <c r="V106" s="44"/>
    </row>
    <row r="107" spans="1:22" s="46" customFormat="1" ht="12.75" customHeight="1" x14ac:dyDescent="0.2">
      <c r="A107" s="17"/>
      <c r="B107" s="11">
        <v>33</v>
      </c>
      <c r="C107" s="6"/>
      <c r="D107" s="6" t="s">
        <v>117</v>
      </c>
      <c r="E107" s="12">
        <v>9</v>
      </c>
      <c r="F107" s="12">
        <v>65197.475400000003</v>
      </c>
      <c r="G107" s="12"/>
      <c r="H107" s="44"/>
      <c r="I107" s="44"/>
      <c r="J107" s="44"/>
      <c r="K107" s="44"/>
      <c r="L107" s="44"/>
      <c r="N107" s="44"/>
      <c r="T107" s="44"/>
      <c r="U107" s="44"/>
      <c r="V107" s="44"/>
    </row>
    <row r="108" spans="1:22" s="46" customFormat="1" ht="12.75" customHeight="1" x14ac:dyDescent="0.2">
      <c r="A108" s="17"/>
      <c r="B108" s="11">
        <v>34</v>
      </c>
      <c r="C108" s="6"/>
      <c r="D108" s="6" t="s">
        <v>118</v>
      </c>
      <c r="E108" s="12">
        <v>8</v>
      </c>
      <c r="F108" s="12">
        <v>63881.2571436</v>
      </c>
      <c r="G108" s="12"/>
      <c r="H108" s="44"/>
      <c r="I108" s="44"/>
      <c r="J108" s="44"/>
      <c r="K108" s="44"/>
      <c r="L108" s="44"/>
      <c r="N108" s="44"/>
      <c r="T108" s="44"/>
      <c r="U108" s="44"/>
      <c r="V108" s="44"/>
    </row>
    <row r="109" spans="1:22" s="46" customFormat="1" ht="12.75" customHeight="1" x14ac:dyDescent="0.2">
      <c r="A109" s="17"/>
      <c r="B109" s="11">
        <v>35</v>
      </c>
      <c r="C109" s="6"/>
      <c r="D109" s="6" t="s">
        <v>119</v>
      </c>
      <c r="E109" s="12">
        <v>7</v>
      </c>
      <c r="F109" s="12">
        <v>62690.144400000012</v>
      </c>
      <c r="G109" s="12"/>
      <c r="H109" s="44"/>
      <c r="I109" s="44"/>
      <c r="J109" s="44"/>
      <c r="K109" s="44"/>
      <c r="L109" s="44"/>
      <c r="N109" s="44"/>
      <c r="T109" s="44"/>
      <c r="U109" s="44"/>
      <c r="V109" s="44"/>
    </row>
    <row r="110" spans="1:22" s="46" customFormat="1" ht="12.75" customHeight="1" x14ac:dyDescent="0.2">
      <c r="A110" s="17"/>
      <c r="B110" s="11">
        <v>36</v>
      </c>
      <c r="C110" s="6"/>
      <c r="D110" s="6" t="s">
        <v>120</v>
      </c>
      <c r="E110" s="12">
        <v>5</v>
      </c>
      <c r="F110" s="12">
        <v>60278.985000000001</v>
      </c>
      <c r="G110" s="12"/>
      <c r="H110" s="44"/>
      <c r="I110" s="44"/>
      <c r="J110" s="44"/>
      <c r="K110" s="44"/>
      <c r="L110" s="44"/>
      <c r="N110" s="44"/>
      <c r="T110" s="44"/>
      <c r="U110" s="44"/>
      <c r="V110" s="44"/>
    </row>
    <row r="111" spans="1:22" s="46" customFormat="1" ht="12.75" customHeight="1" x14ac:dyDescent="0.2">
      <c r="A111" s="17"/>
      <c r="B111" s="11">
        <v>37</v>
      </c>
      <c r="C111" s="6"/>
      <c r="D111" s="6" t="s">
        <v>121</v>
      </c>
      <c r="E111" s="12">
        <v>64</v>
      </c>
      <c r="F111" s="12">
        <v>60278.985000000001</v>
      </c>
      <c r="G111" s="12"/>
      <c r="H111" s="44"/>
      <c r="I111" s="44"/>
      <c r="J111" s="44"/>
      <c r="K111" s="44"/>
      <c r="L111" s="44"/>
      <c r="N111" s="44"/>
      <c r="T111" s="44"/>
      <c r="U111" s="44"/>
      <c r="V111" s="44"/>
    </row>
    <row r="112" spans="1:22" s="46" customFormat="1" ht="12.75" customHeight="1" x14ac:dyDescent="0.2">
      <c r="A112" s="17"/>
      <c r="B112" s="11">
        <v>38</v>
      </c>
      <c r="C112" s="6"/>
      <c r="D112" s="6" t="s">
        <v>122</v>
      </c>
      <c r="E112" s="12">
        <v>9</v>
      </c>
      <c r="F112" s="12">
        <v>60278.985000000001</v>
      </c>
      <c r="G112" s="12"/>
      <c r="H112" s="44"/>
      <c r="I112" s="44"/>
      <c r="J112" s="44"/>
      <c r="K112" s="44"/>
      <c r="L112" s="44"/>
      <c r="N112" s="44"/>
      <c r="T112" s="44"/>
      <c r="U112" s="44"/>
      <c r="V112" s="44"/>
    </row>
    <row r="113" spans="1:22" s="46" customFormat="1" ht="12.75" customHeight="1" x14ac:dyDescent="0.2">
      <c r="A113" s="17"/>
      <c r="B113" s="11">
        <v>39</v>
      </c>
      <c r="C113" s="6"/>
      <c r="D113" s="6" t="s">
        <v>123</v>
      </c>
      <c r="E113" s="12">
        <v>11</v>
      </c>
      <c r="F113" s="12">
        <v>57960.5625</v>
      </c>
      <c r="G113" s="12"/>
      <c r="H113" s="44"/>
      <c r="I113" s="44"/>
      <c r="J113" s="44"/>
      <c r="K113" s="44"/>
      <c r="L113" s="44"/>
      <c r="N113" s="44"/>
      <c r="T113" s="44"/>
      <c r="U113" s="44"/>
      <c r="V113" s="44"/>
    </row>
    <row r="114" spans="1:22" s="46" customFormat="1" ht="12.75" customHeight="1" x14ac:dyDescent="0.2">
      <c r="A114" s="18"/>
      <c r="B114" s="11">
        <v>40</v>
      </c>
      <c r="C114" s="6"/>
      <c r="D114" s="6" t="s">
        <v>124</v>
      </c>
      <c r="E114" s="12">
        <v>28</v>
      </c>
      <c r="F114" s="12">
        <v>55731.442200000012</v>
      </c>
      <c r="G114" s="12"/>
      <c r="H114" s="44"/>
      <c r="I114" s="44"/>
      <c r="J114" s="44"/>
      <c r="K114" s="44"/>
      <c r="L114" s="44"/>
      <c r="N114" s="44"/>
      <c r="T114" s="44"/>
      <c r="U114" s="44"/>
      <c r="V114" s="44"/>
    </row>
    <row r="115" spans="1:22" s="46" customFormat="1" ht="12.75" customHeight="1" x14ac:dyDescent="0.2">
      <c r="A115" s="18"/>
      <c r="B115" s="11">
        <v>41</v>
      </c>
      <c r="C115" s="6"/>
      <c r="D115" s="6" t="s">
        <v>129</v>
      </c>
      <c r="E115" s="12">
        <v>9</v>
      </c>
      <c r="F115" s="12">
        <v>55731.442200000012</v>
      </c>
      <c r="G115" s="12"/>
      <c r="H115" s="44"/>
      <c r="I115" s="44"/>
      <c r="J115" s="44"/>
      <c r="K115" s="44"/>
      <c r="L115" s="44"/>
      <c r="N115" s="44"/>
      <c r="T115" s="44"/>
      <c r="U115" s="44"/>
      <c r="V115" s="44"/>
    </row>
    <row r="116" spans="1:22" s="46" customFormat="1" ht="12.75" customHeight="1" x14ac:dyDescent="0.2">
      <c r="A116" s="17"/>
      <c r="B116" s="11">
        <v>42</v>
      </c>
      <c r="C116" s="6"/>
      <c r="D116" s="6" t="s">
        <v>130</v>
      </c>
      <c r="E116" s="12">
        <v>11</v>
      </c>
      <c r="F116" s="12">
        <v>51526.224500000011</v>
      </c>
      <c r="G116" s="12"/>
      <c r="H116" s="44"/>
      <c r="I116" s="44"/>
      <c r="J116" s="44"/>
      <c r="K116" s="44"/>
      <c r="L116" s="44"/>
      <c r="N116" s="44"/>
      <c r="T116" s="44"/>
      <c r="U116" s="44"/>
      <c r="V116" s="44"/>
    </row>
    <row r="117" spans="1:22" s="46" customFormat="1" ht="12.75" customHeight="1" x14ac:dyDescent="0.2">
      <c r="A117" s="17"/>
      <c r="B117" s="11">
        <v>43</v>
      </c>
      <c r="C117" s="6"/>
      <c r="D117" s="6" t="s">
        <v>125</v>
      </c>
      <c r="E117" s="12">
        <v>55</v>
      </c>
      <c r="F117" s="12">
        <v>49544.402600000001</v>
      </c>
      <c r="G117" s="12"/>
      <c r="H117" s="44"/>
      <c r="I117" s="44"/>
      <c r="J117" s="44"/>
      <c r="K117" s="44"/>
      <c r="L117" s="44"/>
      <c r="N117" s="44"/>
      <c r="T117" s="44"/>
      <c r="U117" s="44"/>
      <c r="V117" s="44"/>
    </row>
    <row r="118" spans="1:22" ht="12.75" customHeight="1" x14ac:dyDescent="0.2">
      <c r="A118" s="17"/>
      <c r="B118" s="11">
        <v>44</v>
      </c>
      <c r="C118" s="6"/>
      <c r="D118" s="6" t="s">
        <v>131</v>
      </c>
      <c r="E118" s="12">
        <v>14</v>
      </c>
      <c r="F118" s="12">
        <v>49544.402600000001</v>
      </c>
      <c r="G118" s="12"/>
    </row>
    <row r="119" spans="1:22" ht="12.75" customHeight="1" x14ac:dyDescent="0.2">
      <c r="A119" s="17"/>
      <c r="B119" s="11">
        <v>45</v>
      </c>
      <c r="C119" s="6"/>
      <c r="D119" s="6" t="s">
        <v>132</v>
      </c>
      <c r="E119" s="12">
        <v>25</v>
      </c>
      <c r="F119" s="12">
        <v>47639.289000000004</v>
      </c>
      <c r="G119" s="12"/>
    </row>
    <row r="120" spans="1:22" ht="12.75" customHeight="1" x14ac:dyDescent="0.2">
      <c r="A120" s="17"/>
      <c r="B120" s="11">
        <v>46</v>
      </c>
      <c r="C120" s="6"/>
      <c r="D120" s="6" t="s">
        <v>133</v>
      </c>
      <c r="E120" s="12">
        <v>183</v>
      </c>
      <c r="F120" s="12">
        <v>44045.447900000006</v>
      </c>
      <c r="G120" s="12"/>
    </row>
    <row r="121" spans="1:22" ht="12.75" customHeight="1" x14ac:dyDescent="0.2">
      <c r="A121" s="17"/>
      <c r="B121" s="11">
        <v>47</v>
      </c>
      <c r="C121" s="6"/>
      <c r="D121" s="6" t="s">
        <v>134</v>
      </c>
      <c r="E121" s="12">
        <v>7</v>
      </c>
      <c r="F121" s="12">
        <v>44045.447900000006</v>
      </c>
      <c r="G121" s="12"/>
    </row>
    <row r="122" spans="1:22" ht="12.75" customHeight="1" x14ac:dyDescent="0.2">
      <c r="A122" s="17"/>
      <c r="B122" s="11">
        <v>48</v>
      </c>
      <c r="C122" s="6"/>
      <c r="D122" s="6" t="s">
        <v>135</v>
      </c>
      <c r="E122" s="12">
        <v>20</v>
      </c>
      <c r="F122" s="12">
        <v>42350.995900000002</v>
      </c>
      <c r="G122" s="12"/>
    </row>
    <row r="123" spans="1:22" ht="12.75" customHeight="1" x14ac:dyDescent="0.2">
      <c r="A123" s="17"/>
      <c r="B123" s="11">
        <v>49</v>
      </c>
      <c r="C123" s="6"/>
      <c r="D123" s="6" t="s">
        <v>126</v>
      </c>
      <c r="E123" s="12">
        <v>45</v>
      </c>
      <c r="F123" s="12">
        <v>42350.995900000002</v>
      </c>
      <c r="G123" s="12"/>
    </row>
    <row r="124" spans="1:22" ht="12.75" customHeight="1" x14ac:dyDescent="0.2">
      <c r="A124" s="17"/>
      <c r="B124" s="11">
        <v>50</v>
      </c>
      <c r="C124" s="6"/>
      <c r="D124" s="6" t="s">
        <v>127</v>
      </c>
      <c r="E124" s="12">
        <v>108</v>
      </c>
      <c r="F124" s="12">
        <v>40721.803200000002</v>
      </c>
      <c r="G124" s="12"/>
    </row>
    <row r="125" spans="1:22" ht="12.75" customHeight="1" x14ac:dyDescent="0.2">
      <c r="A125" s="17"/>
      <c r="B125" s="11">
        <v>51</v>
      </c>
      <c r="C125" s="6"/>
      <c r="D125" s="6" t="s">
        <v>128</v>
      </c>
      <c r="E125" s="12">
        <v>85</v>
      </c>
      <c r="F125" s="12">
        <v>39155.58</v>
      </c>
      <c r="G125" s="12"/>
    </row>
    <row r="126" spans="1:22" ht="12.75" customHeight="1" x14ac:dyDescent="0.2">
      <c r="A126" s="17"/>
      <c r="B126" s="11"/>
      <c r="C126" s="6"/>
      <c r="D126" s="66" t="s">
        <v>137</v>
      </c>
      <c r="E126" s="16">
        <f>SUM(E14:E125)</f>
        <v>3685</v>
      </c>
      <c r="F126" s="12"/>
      <c r="G126" s="16">
        <f>SUM(G14:G125)</f>
        <v>0</v>
      </c>
      <c r="I126" s="16">
        <f>SUM(I14:I125)</f>
        <v>0</v>
      </c>
    </row>
    <row r="127" spans="1:22" ht="12.75" customHeight="1" x14ac:dyDescent="0.2">
      <c r="A127" s="18"/>
      <c r="B127" s="11"/>
      <c r="C127" s="6"/>
      <c r="D127" s="67"/>
      <c r="E127" s="12"/>
      <c r="F127" s="12"/>
      <c r="G127" s="12"/>
    </row>
    <row r="128" spans="1:22" ht="12.75" customHeight="1" x14ac:dyDescent="0.2">
      <c r="B128" s="11"/>
      <c r="C128" s="6"/>
      <c r="D128" s="6" t="s">
        <v>18</v>
      </c>
      <c r="E128" s="12"/>
      <c r="F128" s="12"/>
      <c r="G128" s="12"/>
    </row>
    <row r="129" spans="2:7" ht="12.75" customHeight="1" x14ac:dyDescent="0.2">
      <c r="B129" s="11"/>
      <c r="C129" s="6"/>
      <c r="D129" s="6" t="s">
        <v>138</v>
      </c>
      <c r="E129" s="12"/>
      <c r="F129" s="12"/>
      <c r="G129" s="12"/>
    </row>
    <row r="130" spans="2:7" ht="12.75" customHeight="1" x14ac:dyDescent="0.2">
      <c r="B130" s="11">
        <v>52</v>
      </c>
      <c r="C130" s="6"/>
      <c r="D130" s="14" t="s">
        <v>139</v>
      </c>
      <c r="E130" s="12">
        <v>1551</v>
      </c>
      <c r="F130" s="12"/>
      <c r="G130" s="12"/>
    </row>
    <row r="131" spans="2:7" ht="12.75" customHeight="1" x14ac:dyDescent="0.2">
      <c r="B131" s="11"/>
      <c r="C131" s="1"/>
      <c r="D131" s="14" t="s">
        <v>140</v>
      </c>
      <c r="E131" s="12"/>
      <c r="F131" s="12">
        <v>549670.09652881115</v>
      </c>
      <c r="G131" s="12"/>
    </row>
    <row r="132" spans="2:7" ht="12.75" customHeight="1" x14ac:dyDescent="0.2">
      <c r="B132" s="11"/>
      <c r="C132" s="1"/>
      <c r="D132" s="14" t="s">
        <v>141</v>
      </c>
      <c r="E132" s="12"/>
      <c r="F132" s="12">
        <v>380021.91673650988</v>
      </c>
      <c r="G132" s="12"/>
    </row>
    <row r="133" spans="2:7" ht="12.75" customHeight="1" x14ac:dyDescent="0.2">
      <c r="B133" s="11"/>
      <c r="C133" s="6"/>
      <c r="D133" s="14" t="s">
        <v>142</v>
      </c>
      <c r="E133" s="12"/>
      <c r="F133" s="12">
        <v>348353.42367513408</v>
      </c>
      <c r="G133" s="12"/>
    </row>
    <row r="134" spans="2:7" ht="12.75" customHeight="1" x14ac:dyDescent="0.2">
      <c r="B134" s="11"/>
      <c r="C134" s="6"/>
      <c r="D134" s="14" t="s">
        <v>143</v>
      </c>
      <c r="E134" s="12"/>
      <c r="F134" s="12">
        <v>329352.32783830864</v>
      </c>
      <c r="G134" s="12"/>
    </row>
    <row r="135" spans="2:7" ht="12.75" customHeight="1" x14ac:dyDescent="0.2">
      <c r="B135" s="11"/>
      <c r="C135" s="1"/>
      <c r="D135" s="14" t="s">
        <v>144</v>
      </c>
      <c r="E135" s="12"/>
      <c r="F135" s="12">
        <v>261093.29585118525</v>
      </c>
      <c r="G135" s="12"/>
    </row>
    <row r="136" spans="2:7" ht="12.75" customHeight="1" x14ac:dyDescent="0.2">
      <c r="B136" s="11"/>
      <c r="C136" s="1"/>
      <c r="D136" s="14" t="s">
        <v>145</v>
      </c>
      <c r="E136" s="12"/>
      <c r="F136" s="12">
        <v>261093.29585118525</v>
      </c>
      <c r="G136" s="12"/>
    </row>
    <row r="137" spans="2:7" ht="12.75" customHeight="1" x14ac:dyDescent="0.2">
      <c r="B137" s="11"/>
      <c r="C137" s="1"/>
      <c r="D137" s="14" t="s">
        <v>146</v>
      </c>
      <c r="E137" s="12"/>
      <c r="F137" s="12">
        <v>230454.63327451653</v>
      </c>
      <c r="G137" s="12"/>
    </row>
    <row r="138" spans="2:7" ht="12.75" customHeight="1" x14ac:dyDescent="0.2">
      <c r="B138" s="11"/>
      <c r="C138" s="1"/>
      <c r="D138" s="14" t="s">
        <v>147</v>
      </c>
      <c r="E138" s="12"/>
      <c r="F138" s="12">
        <v>230247.67511209744</v>
      </c>
      <c r="G138" s="12"/>
    </row>
    <row r="139" spans="2:7" ht="12.75" customHeight="1" x14ac:dyDescent="0.2">
      <c r="B139" s="11"/>
      <c r="C139" s="6"/>
      <c r="D139" s="14" t="s">
        <v>148</v>
      </c>
      <c r="E139" s="12"/>
      <c r="F139" s="12">
        <v>223993.0161196469</v>
      </c>
      <c r="G139" s="12"/>
    </row>
    <row r="140" spans="2:7" ht="12.75" customHeight="1" x14ac:dyDescent="0.2">
      <c r="B140" s="11"/>
      <c r="C140" s="1"/>
      <c r="D140" s="14" t="s">
        <v>149</v>
      </c>
      <c r="E140" s="12"/>
      <c r="F140" s="12">
        <v>217751.88713386285</v>
      </c>
      <c r="G140" s="12"/>
    </row>
    <row r="141" spans="2:7" ht="12.75" customHeight="1" x14ac:dyDescent="0.2">
      <c r="B141" s="11"/>
      <c r="C141" s="1"/>
      <c r="D141" s="14" t="s">
        <v>150</v>
      </c>
      <c r="E141" s="12"/>
      <c r="F141" s="12">
        <v>211481.40873667551</v>
      </c>
      <c r="G141" s="12"/>
    </row>
    <row r="142" spans="2:7" ht="12.75" customHeight="1" x14ac:dyDescent="0.2">
      <c r="B142" s="11"/>
      <c r="C142" s="1"/>
      <c r="D142" s="14" t="s">
        <v>151</v>
      </c>
      <c r="E142" s="12"/>
      <c r="F142" s="12">
        <v>205596.91665794959</v>
      </c>
      <c r="G142" s="12"/>
    </row>
    <row r="143" spans="2:7" ht="12.75" customHeight="1" x14ac:dyDescent="0.2">
      <c r="B143" s="11">
        <v>53</v>
      </c>
      <c r="C143" s="1"/>
      <c r="D143" s="6" t="s">
        <v>152</v>
      </c>
      <c r="E143" s="12">
        <v>30</v>
      </c>
      <c r="F143" s="12">
        <v>544698.08065566421</v>
      </c>
      <c r="G143" s="12"/>
    </row>
    <row r="144" spans="2:7" ht="12.75" customHeight="1" x14ac:dyDescent="0.2">
      <c r="B144" s="11">
        <v>54</v>
      </c>
      <c r="C144" s="1"/>
      <c r="D144" s="6" t="s">
        <v>153</v>
      </c>
      <c r="E144" s="12">
        <v>297</v>
      </c>
      <c r="F144" s="12"/>
      <c r="G144" s="12"/>
    </row>
    <row r="145" spans="2:7" ht="12.75" customHeight="1" x14ac:dyDescent="0.2">
      <c r="B145" s="11"/>
      <c r="C145" s="1"/>
      <c r="D145" s="6" t="s">
        <v>154</v>
      </c>
      <c r="E145" s="12"/>
      <c r="F145" s="12">
        <v>169913.99523024593</v>
      </c>
      <c r="G145" s="12"/>
    </row>
    <row r="146" spans="2:7" ht="12.75" customHeight="1" x14ac:dyDescent="0.2">
      <c r="B146" s="11"/>
      <c r="C146" s="1"/>
      <c r="D146" s="6" t="s">
        <v>155</v>
      </c>
      <c r="E146" s="12"/>
      <c r="F146" s="12">
        <v>166581.61914446557</v>
      </c>
      <c r="G146" s="12"/>
    </row>
    <row r="147" spans="2:7" ht="12.75" customHeight="1" x14ac:dyDescent="0.2">
      <c r="B147" s="11"/>
      <c r="C147" s="1"/>
      <c r="D147" s="6" t="s">
        <v>156</v>
      </c>
      <c r="E147" s="12"/>
      <c r="F147" s="12">
        <v>145290.00555488866</v>
      </c>
      <c r="G147" s="12"/>
    </row>
    <row r="148" spans="2:7" ht="12.75" customHeight="1" x14ac:dyDescent="0.2">
      <c r="B148" s="11"/>
      <c r="C148" s="1"/>
      <c r="D148" s="6" t="s">
        <v>157</v>
      </c>
      <c r="E148" s="12"/>
      <c r="F148" s="12">
        <v>137799.1951826548</v>
      </c>
      <c r="G148" s="12"/>
    </row>
    <row r="149" spans="2:7" ht="12.75" customHeight="1" x14ac:dyDescent="0.2">
      <c r="B149" s="11"/>
      <c r="C149" s="1"/>
      <c r="D149" s="6" t="s">
        <v>158</v>
      </c>
      <c r="E149" s="12"/>
      <c r="F149" s="12">
        <v>109526.613064402</v>
      </c>
      <c r="G149" s="12"/>
    </row>
    <row r="150" spans="2:7" ht="12.75" customHeight="1" x14ac:dyDescent="0.2">
      <c r="B150" s="11"/>
      <c r="C150" s="1"/>
      <c r="D150" s="6" t="s">
        <v>159</v>
      </c>
      <c r="E150" s="12"/>
      <c r="F150" s="12">
        <v>103910.27512981252</v>
      </c>
      <c r="G150" s="12"/>
    </row>
    <row r="151" spans="2:7" ht="12.75" customHeight="1" x14ac:dyDescent="0.2">
      <c r="B151" s="11">
        <v>55</v>
      </c>
      <c r="C151" s="1"/>
      <c r="D151" s="6" t="s">
        <v>160</v>
      </c>
      <c r="E151" s="12">
        <v>24</v>
      </c>
      <c r="F151" s="12"/>
      <c r="G151" s="12"/>
    </row>
    <row r="152" spans="2:7" ht="12.75" customHeight="1" x14ac:dyDescent="0.2">
      <c r="B152" s="11"/>
      <c r="C152" s="1"/>
      <c r="D152" s="6" t="s">
        <v>161</v>
      </c>
      <c r="E152" s="12"/>
      <c r="F152" s="12">
        <v>150716.83547668142</v>
      </c>
      <c r="G152" s="12"/>
    </row>
    <row r="153" spans="2:7" ht="12.75" customHeight="1" x14ac:dyDescent="0.2">
      <c r="B153" s="11"/>
      <c r="C153" s="1"/>
      <c r="D153" s="6" t="s">
        <v>162</v>
      </c>
      <c r="E153" s="12"/>
      <c r="F153" s="12">
        <v>131353.6282192143</v>
      </c>
      <c r="G153" s="12"/>
    </row>
    <row r="154" spans="2:7" ht="12.75" customHeight="1" x14ac:dyDescent="0.2">
      <c r="B154" s="11"/>
      <c r="C154" s="1"/>
      <c r="D154" s="6" t="s">
        <v>163</v>
      </c>
      <c r="E154" s="12"/>
      <c r="F154" s="12">
        <v>131353.30694619816</v>
      </c>
      <c r="G154" s="12"/>
    </row>
    <row r="155" spans="2:7" ht="12.75" customHeight="1" x14ac:dyDescent="0.2">
      <c r="B155" s="11"/>
      <c r="C155" s="1"/>
      <c r="D155" s="6" t="s">
        <v>164</v>
      </c>
      <c r="E155" s="12"/>
      <c r="F155" s="12">
        <v>118432.52036067964</v>
      </c>
      <c r="G155" s="12"/>
    </row>
    <row r="156" spans="2:7" ht="12.75" customHeight="1" x14ac:dyDescent="0.2">
      <c r="B156" s="61"/>
      <c r="C156" s="1"/>
      <c r="D156" s="14" t="s">
        <v>113</v>
      </c>
      <c r="E156" s="68"/>
      <c r="F156" s="12">
        <v>65197.475400000003</v>
      </c>
      <c r="G156" s="12"/>
    </row>
    <row r="157" spans="2:7" ht="12.75" customHeight="1" x14ac:dyDescent="0.2">
      <c r="B157" s="61"/>
      <c r="C157" s="1"/>
      <c r="D157" s="14" t="s">
        <v>114</v>
      </c>
      <c r="E157" s="12"/>
      <c r="F157" s="12">
        <v>55731.442200000012</v>
      </c>
      <c r="G157" s="12"/>
    </row>
    <row r="158" spans="2:7" ht="12.75" customHeight="1" x14ac:dyDescent="0.2">
      <c r="B158" s="61"/>
      <c r="C158" s="1"/>
      <c r="D158" s="14" t="s">
        <v>115</v>
      </c>
      <c r="E158" s="12"/>
      <c r="F158" s="12">
        <v>51526.224500000011</v>
      </c>
      <c r="G158" s="12"/>
    </row>
    <row r="159" spans="2:7" ht="12.75" customHeight="1" x14ac:dyDescent="0.2">
      <c r="B159" s="61"/>
      <c r="C159" s="1"/>
      <c r="D159" s="69" t="s">
        <v>116</v>
      </c>
      <c r="E159" s="35"/>
      <c r="F159" s="35">
        <v>47639.289000000004</v>
      </c>
      <c r="G159" s="35"/>
    </row>
    <row r="160" spans="2:7" ht="12.75" customHeight="1" x14ac:dyDescent="0.2">
      <c r="B160" s="11">
        <v>56</v>
      </c>
      <c r="C160" s="1"/>
      <c r="D160" s="6" t="s">
        <v>165</v>
      </c>
      <c r="E160" s="12">
        <v>427</v>
      </c>
      <c r="F160" s="12"/>
      <c r="G160" s="12"/>
    </row>
    <row r="161" spans="2:9" ht="12.75" customHeight="1" x14ac:dyDescent="0.2">
      <c r="B161" s="11"/>
      <c r="C161" s="1"/>
      <c r="D161" s="6" t="s">
        <v>166</v>
      </c>
      <c r="E161" s="12"/>
      <c r="F161" s="12">
        <v>137799.2582271256</v>
      </c>
      <c r="G161" s="12"/>
    </row>
    <row r="162" spans="2:9" ht="12.75" customHeight="1" x14ac:dyDescent="0.2">
      <c r="B162" s="11"/>
      <c r="C162" s="6"/>
      <c r="D162" s="6" t="s">
        <v>167</v>
      </c>
      <c r="E162" s="12"/>
      <c r="F162" s="12">
        <v>118432.48038641107</v>
      </c>
      <c r="G162" s="12"/>
    </row>
    <row r="163" spans="2:9" ht="12.75" customHeight="1" x14ac:dyDescent="0.2">
      <c r="B163" s="11"/>
      <c r="C163" s="6"/>
      <c r="D163" s="6" t="s">
        <v>168</v>
      </c>
      <c r="E163" s="12"/>
      <c r="F163" s="12">
        <v>111714.40341281988</v>
      </c>
      <c r="G163" s="12"/>
    </row>
    <row r="164" spans="2:9" ht="12.75" customHeight="1" x14ac:dyDescent="0.2">
      <c r="B164" s="11"/>
      <c r="C164" s="6"/>
      <c r="D164" s="6" t="s">
        <v>169</v>
      </c>
      <c r="E164" s="12"/>
      <c r="F164" s="12">
        <v>108894.93442090266</v>
      </c>
      <c r="G164" s="12"/>
    </row>
    <row r="165" spans="2:9" ht="12.75" customHeight="1" x14ac:dyDescent="0.2">
      <c r="B165" s="61"/>
      <c r="C165" s="6"/>
      <c r="D165" s="14" t="s">
        <v>170</v>
      </c>
      <c r="E165" s="12"/>
      <c r="F165" s="12">
        <v>76272.093100000013</v>
      </c>
      <c r="G165" s="12"/>
    </row>
    <row r="166" spans="2:9" ht="12.75" customHeight="1" x14ac:dyDescent="0.2">
      <c r="B166" s="61"/>
      <c r="C166" s="6"/>
      <c r="D166" s="14" t="s">
        <v>171</v>
      </c>
      <c r="E166" s="12"/>
      <c r="F166" s="12">
        <v>70517.825700000016</v>
      </c>
      <c r="G166" s="12"/>
    </row>
    <row r="167" spans="2:9" ht="12.75" customHeight="1" x14ac:dyDescent="0.2">
      <c r="B167" s="11"/>
      <c r="C167" s="6"/>
      <c r="D167" s="6" t="s">
        <v>172</v>
      </c>
      <c r="E167" s="12"/>
      <c r="F167" s="12">
        <v>55600.519829643417</v>
      </c>
      <c r="G167" s="12"/>
    </row>
    <row r="168" spans="2:9" ht="12.75" customHeight="1" x14ac:dyDescent="0.2">
      <c r="B168" s="61"/>
      <c r="C168" s="6"/>
      <c r="D168" s="14" t="s">
        <v>173</v>
      </c>
      <c r="E168" s="12"/>
      <c r="F168" s="12">
        <v>51526.224500000011</v>
      </c>
      <c r="G168" s="12"/>
    </row>
    <row r="169" spans="2:9" ht="12.75" customHeight="1" x14ac:dyDescent="0.2">
      <c r="B169" s="11">
        <v>57</v>
      </c>
      <c r="C169" s="6"/>
      <c r="D169" s="6" t="s">
        <v>174</v>
      </c>
      <c r="E169" s="12">
        <v>160</v>
      </c>
      <c r="F169" s="12">
        <v>97064.815117328981</v>
      </c>
      <c r="G169" s="12"/>
    </row>
    <row r="170" spans="2:9" ht="12.75" customHeight="1" x14ac:dyDescent="0.2">
      <c r="B170" s="11">
        <v>58</v>
      </c>
      <c r="C170" s="6"/>
      <c r="D170" s="6" t="s">
        <v>175</v>
      </c>
      <c r="E170" s="12">
        <v>17</v>
      </c>
      <c r="F170" s="12">
        <v>93412.53719607403</v>
      </c>
      <c r="G170" s="12"/>
    </row>
    <row r="171" spans="2:9" ht="12.75" customHeight="1" x14ac:dyDescent="0.2">
      <c r="B171" s="11">
        <v>59</v>
      </c>
      <c r="C171" s="6"/>
      <c r="D171" s="6" t="s">
        <v>176</v>
      </c>
      <c r="E171" s="12">
        <v>9</v>
      </c>
      <c r="F171" s="12">
        <v>35562.651801820779</v>
      </c>
      <c r="G171" s="12"/>
    </row>
    <row r="172" spans="2:9" ht="12.75" customHeight="1" x14ac:dyDescent="0.2">
      <c r="B172" s="11"/>
      <c r="C172" s="6"/>
      <c r="D172" s="66" t="s">
        <v>137</v>
      </c>
      <c r="E172" s="16">
        <f>SUM(E130:E171)</f>
        <v>2515</v>
      </c>
      <c r="F172" s="12"/>
      <c r="G172" s="16">
        <f>SUM(G130:G171)</f>
        <v>0</v>
      </c>
      <c r="I172" s="16">
        <f>SUM(I130:I171)</f>
        <v>0</v>
      </c>
    </row>
    <row r="173" spans="2:9" ht="12.75" customHeight="1" x14ac:dyDescent="0.2">
      <c r="B173" s="11"/>
      <c r="C173" s="6"/>
      <c r="D173" s="67"/>
      <c r="E173" s="12"/>
      <c r="F173" s="12"/>
      <c r="G173" s="12"/>
    </row>
    <row r="174" spans="2:9" ht="12.75" customHeight="1" x14ac:dyDescent="0.2">
      <c r="B174" s="11"/>
      <c r="C174" s="6"/>
      <c r="D174" s="6" t="s">
        <v>177</v>
      </c>
      <c r="E174" s="12"/>
      <c r="F174" s="12"/>
      <c r="G174" s="12"/>
    </row>
    <row r="175" spans="2:9" ht="12.75" customHeight="1" x14ac:dyDescent="0.2">
      <c r="B175" s="11">
        <v>60</v>
      </c>
      <c r="C175" s="6"/>
      <c r="D175" s="6" t="s">
        <v>178</v>
      </c>
      <c r="E175" s="12">
        <v>408</v>
      </c>
      <c r="F175" s="12"/>
      <c r="G175" s="12"/>
    </row>
    <row r="176" spans="2:9" ht="12.75" customHeight="1" x14ac:dyDescent="0.2">
      <c r="B176" s="11"/>
      <c r="C176" s="6"/>
      <c r="D176" s="6" t="s">
        <v>179</v>
      </c>
      <c r="E176" s="12"/>
      <c r="F176" s="12">
        <v>307409.20524695353</v>
      </c>
      <c r="G176" s="12"/>
    </row>
    <row r="177" spans="2:7" ht="12.75" customHeight="1" x14ac:dyDescent="0.2">
      <c r="B177" s="11"/>
      <c r="C177" s="6"/>
      <c r="D177" s="6" t="s">
        <v>180</v>
      </c>
      <c r="E177" s="12"/>
      <c r="F177" s="12">
        <v>242860.74567017081</v>
      </c>
      <c r="G177" s="12"/>
    </row>
    <row r="178" spans="2:7" ht="12.75" customHeight="1" x14ac:dyDescent="0.2">
      <c r="B178" s="11"/>
      <c r="C178" s="1"/>
      <c r="D178" s="6" t="s">
        <v>181</v>
      </c>
      <c r="E178" s="12"/>
      <c r="F178" s="12">
        <v>232622.32973737383</v>
      </c>
      <c r="G178" s="12"/>
    </row>
    <row r="179" spans="2:7" ht="12.75" customHeight="1" x14ac:dyDescent="0.2">
      <c r="B179" s="11"/>
      <c r="C179" s="1"/>
      <c r="D179" s="6" t="s">
        <v>182</v>
      </c>
      <c r="E179" s="12"/>
      <c r="F179" s="12">
        <v>216567.86027386624</v>
      </c>
      <c r="G179" s="12"/>
    </row>
    <row r="180" spans="2:7" ht="12.75" customHeight="1" x14ac:dyDescent="0.2">
      <c r="B180" s="11"/>
      <c r="C180" s="1"/>
      <c r="D180" s="6" t="s">
        <v>183</v>
      </c>
      <c r="E180" s="12"/>
      <c r="F180" s="12">
        <v>212778.97432187683</v>
      </c>
      <c r="G180" s="12"/>
    </row>
    <row r="181" spans="2:7" ht="12.75" customHeight="1" x14ac:dyDescent="0.2">
      <c r="B181" s="11"/>
      <c r="C181" s="1"/>
      <c r="D181" s="6" t="s">
        <v>184</v>
      </c>
      <c r="E181" s="12"/>
      <c r="F181" s="12">
        <v>212277.32083645719</v>
      </c>
      <c r="G181" s="12"/>
    </row>
    <row r="182" spans="2:7" ht="12.75" customHeight="1" x14ac:dyDescent="0.2">
      <c r="B182" s="11"/>
      <c r="C182" s="1"/>
      <c r="D182" s="6" t="s">
        <v>185</v>
      </c>
      <c r="E182" s="12"/>
      <c r="F182" s="12">
        <v>211797.47837214277</v>
      </c>
      <c r="G182" s="12"/>
    </row>
    <row r="183" spans="2:7" ht="12.75" customHeight="1" x14ac:dyDescent="0.2">
      <c r="B183" s="11"/>
      <c r="C183" s="1"/>
      <c r="D183" s="6" t="s">
        <v>186</v>
      </c>
      <c r="E183" s="12"/>
      <c r="F183" s="12">
        <v>195511.48734115745</v>
      </c>
      <c r="G183" s="12"/>
    </row>
    <row r="184" spans="2:7" ht="12.75" customHeight="1" x14ac:dyDescent="0.2">
      <c r="B184" s="11"/>
      <c r="C184" s="1"/>
      <c r="D184" s="6" t="s">
        <v>187</v>
      </c>
      <c r="E184" s="12"/>
      <c r="F184" s="12">
        <v>187414.31470660589</v>
      </c>
      <c r="G184" s="12"/>
    </row>
    <row r="185" spans="2:7" ht="12.75" customHeight="1" x14ac:dyDescent="0.2">
      <c r="B185" s="11"/>
      <c r="C185" s="1"/>
      <c r="D185" s="6" t="s">
        <v>188</v>
      </c>
      <c r="E185" s="12"/>
      <c r="F185" s="12">
        <v>176560.51395180938</v>
      </c>
      <c r="G185" s="12"/>
    </row>
    <row r="186" spans="2:7" ht="12.75" customHeight="1" x14ac:dyDescent="0.2">
      <c r="B186" s="11"/>
      <c r="C186" s="1"/>
      <c r="D186" s="6" t="s">
        <v>189</v>
      </c>
      <c r="E186" s="12"/>
      <c r="F186" s="12">
        <v>169914.08612983918</v>
      </c>
      <c r="G186" s="12"/>
    </row>
    <row r="187" spans="2:7" ht="12.75" customHeight="1" x14ac:dyDescent="0.2">
      <c r="B187" s="11"/>
      <c r="C187" s="1"/>
      <c r="D187" s="6" t="s">
        <v>190</v>
      </c>
      <c r="E187" s="12"/>
      <c r="F187" s="12">
        <v>162753.690874967</v>
      </c>
      <c r="G187" s="12"/>
    </row>
    <row r="188" spans="2:7" ht="12.75" customHeight="1" x14ac:dyDescent="0.2">
      <c r="B188" s="11"/>
      <c r="C188" s="6"/>
      <c r="D188" s="6" t="s">
        <v>191</v>
      </c>
      <c r="E188" s="12"/>
      <c r="F188" s="12">
        <v>158056.68029900402</v>
      </c>
      <c r="G188" s="12"/>
    </row>
    <row r="189" spans="2:7" ht="12.75" customHeight="1" x14ac:dyDescent="0.2">
      <c r="B189" s="11"/>
      <c r="C189" s="1"/>
      <c r="D189" s="6" t="s">
        <v>192</v>
      </c>
      <c r="E189" s="12"/>
      <c r="F189" s="12">
        <v>152183.28390138896</v>
      </c>
      <c r="G189" s="12"/>
    </row>
    <row r="190" spans="2:7" ht="12.75" customHeight="1" x14ac:dyDescent="0.2">
      <c r="B190" s="11"/>
      <c r="C190" s="1"/>
      <c r="D190" s="6" t="s">
        <v>193</v>
      </c>
      <c r="E190" s="12"/>
      <c r="F190" s="12">
        <v>146669.22659495697</v>
      </c>
      <c r="G190" s="12"/>
    </row>
    <row r="191" spans="2:7" ht="12.75" customHeight="1" x14ac:dyDescent="0.2">
      <c r="B191" s="11"/>
      <c r="C191" s="1"/>
      <c r="D191" s="6" t="s">
        <v>194</v>
      </c>
      <c r="E191" s="12"/>
      <c r="F191" s="12">
        <v>140989.07432296945</v>
      </c>
      <c r="G191" s="12"/>
    </row>
    <row r="192" spans="2:7" ht="12.75" customHeight="1" x14ac:dyDescent="0.2">
      <c r="B192" s="11"/>
      <c r="C192" s="1"/>
      <c r="D192" s="6" t="s">
        <v>195</v>
      </c>
      <c r="E192" s="12"/>
      <c r="F192" s="12">
        <v>137798.91548250819</v>
      </c>
      <c r="G192" s="12"/>
    </row>
    <row r="193" spans="2:7" ht="12.75" customHeight="1" x14ac:dyDescent="0.2">
      <c r="B193" s="11"/>
      <c r="C193" s="1"/>
      <c r="D193" s="6" t="s">
        <v>196</v>
      </c>
      <c r="E193" s="12"/>
      <c r="F193" s="12">
        <v>127957.47117382527</v>
      </c>
      <c r="G193" s="12"/>
    </row>
    <row r="194" spans="2:7" ht="12.75" customHeight="1" x14ac:dyDescent="0.2">
      <c r="B194" s="11"/>
      <c r="C194" s="1"/>
      <c r="D194" s="6" t="s">
        <v>197</v>
      </c>
      <c r="E194" s="12"/>
      <c r="F194" s="12">
        <v>124986.49851328097</v>
      </c>
      <c r="G194" s="12"/>
    </row>
    <row r="195" spans="2:7" ht="12.75" customHeight="1" x14ac:dyDescent="0.2">
      <c r="B195" s="11"/>
      <c r="C195" s="1"/>
      <c r="D195" s="6" t="s">
        <v>198</v>
      </c>
      <c r="E195" s="12"/>
      <c r="F195" s="12">
        <v>104783.24333386624</v>
      </c>
      <c r="G195" s="12"/>
    </row>
    <row r="196" spans="2:7" ht="12.75" customHeight="1" x14ac:dyDescent="0.2">
      <c r="B196" s="11"/>
      <c r="C196" s="1"/>
      <c r="D196" s="6" t="s">
        <v>199</v>
      </c>
      <c r="E196" s="12"/>
      <c r="F196" s="12">
        <v>103909.26247526116</v>
      </c>
      <c r="G196" s="12"/>
    </row>
    <row r="197" spans="2:7" ht="12.75" customHeight="1" x14ac:dyDescent="0.2">
      <c r="B197" s="11"/>
      <c r="C197" s="1"/>
      <c r="D197" s="6" t="s">
        <v>200</v>
      </c>
      <c r="E197" s="12"/>
      <c r="F197" s="12">
        <v>103015.01060994792</v>
      </c>
      <c r="G197" s="12"/>
    </row>
    <row r="198" spans="2:7" ht="12.75" customHeight="1" x14ac:dyDescent="0.2">
      <c r="B198" s="11"/>
      <c r="C198" s="1"/>
      <c r="D198" s="6" t="s">
        <v>201</v>
      </c>
      <c r="E198" s="12"/>
      <c r="F198" s="12">
        <v>98031.087142915261</v>
      </c>
      <c r="G198" s="12"/>
    </row>
    <row r="199" spans="2:7" ht="12.75" customHeight="1" x14ac:dyDescent="0.2">
      <c r="B199" s="11"/>
      <c r="C199" s="1"/>
      <c r="D199" s="6" t="s">
        <v>62</v>
      </c>
      <c r="E199" s="12"/>
      <c r="F199" s="12">
        <v>91659.272068418475</v>
      </c>
      <c r="G199" s="12"/>
    </row>
    <row r="200" spans="2:7" ht="12.75" customHeight="1" x14ac:dyDescent="0.2">
      <c r="B200" s="70"/>
      <c r="C200" s="1"/>
      <c r="D200" s="6" t="s">
        <v>202</v>
      </c>
      <c r="E200" s="12"/>
      <c r="F200" s="12">
        <v>90522.5301617324</v>
      </c>
      <c r="G200" s="12"/>
    </row>
    <row r="201" spans="2:7" ht="12.75" customHeight="1" x14ac:dyDescent="0.2">
      <c r="B201" s="61"/>
      <c r="C201" s="1"/>
      <c r="D201" s="14" t="s">
        <v>203</v>
      </c>
      <c r="E201" s="12"/>
      <c r="F201" s="12">
        <v>70517.825700000016</v>
      </c>
      <c r="G201" s="12"/>
    </row>
    <row r="202" spans="2:7" ht="12.75" customHeight="1" x14ac:dyDescent="0.2">
      <c r="B202" s="61"/>
      <c r="C202" s="1"/>
      <c r="D202" s="14" t="s">
        <v>204</v>
      </c>
      <c r="E202" s="12"/>
      <c r="F202" s="12">
        <v>60278.985000000001</v>
      </c>
      <c r="G202" s="12"/>
    </row>
    <row r="203" spans="2:7" ht="12.75" customHeight="1" x14ac:dyDescent="0.2">
      <c r="B203" s="61"/>
      <c r="C203" s="1"/>
      <c r="D203" s="14" t="s">
        <v>205</v>
      </c>
      <c r="E203" s="12"/>
      <c r="F203" s="12">
        <v>53587.044500000011</v>
      </c>
      <c r="G203" s="12"/>
    </row>
    <row r="204" spans="2:7" ht="12.75" customHeight="1" x14ac:dyDescent="0.2">
      <c r="B204" s="61"/>
      <c r="C204" s="1"/>
      <c r="D204" s="14" t="s">
        <v>206</v>
      </c>
      <c r="E204" s="12"/>
      <c r="F204" s="12">
        <v>51526.224500000011</v>
      </c>
      <c r="G204" s="12"/>
    </row>
    <row r="205" spans="2:7" ht="12.75" customHeight="1" x14ac:dyDescent="0.2">
      <c r="B205" s="61"/>
      <c r="C205" s="1"/>
      <c r="D205" s="14" t="s">
        <v>207</v>
      </c>
      <c r="E205" s="12"/>
      <c r="F205" s="12">
        <v>51526.224500000011</v>
      </c>
      <c r="G205" s="12"/>
    </row>
    <row r="206" spans="2:7" ht="12.75" customHeight="1" x14ac:dyDescent="0.2">
      <c r="B206" s="11">
        <v>61</v>
      </c>
      <c r="C206" s="1"/>
      <c r="D206" s="6" t="s">
        <v>208</v>
      </c>
      <c r="E206" s="12">
        <v>3226</v>
      </c>
      <c r="F206" s="12"/>
      <c r="G206" s="12"/>
    </row>
    <row r="207" spans="2:7" ht="12.75" customHeight="1" x14ac:dyDescent="0.2">
      <c r="B207" s="11"/>
      <c r="C207" s="1"/>
      <c r="D207" s="6" t="s">
        <v>209</v>
      </c>
      <c r="E207" s="12"/>
      <c r="F207" s="12">
        <v>262562.19377407827</v>
      </c>
      <c r="G207" s="12"/>
    </row>
    <row r="208" spans="2:7" ht="12.75" customHeight="1" x14ac:dyDescent="0.2">
      <c r="B208" s="11"/>
      <c r="C208" s="1"/>
      <c r="D208" s="6" t="s">
        <v>210</v>
      </c>
      <c r="E208" s="12"/>
      <c r="F208" s="12">
        <v>187414.31470660589</v>
      </c>
      <c r="G208" s="12"/>
    </row>
    <row r="209" spans="2:7" ht="12.75" customHeight="1" x14ac:dyDescent="0.2">
      <c r="B209" s="11"/>
      <c r="C209" s="1"/>
      <c r="D209" s="6" t="s">
        <v>211</v>
      </c>
      <c r="E209" s="12"/>
      <c r="F209" s="12">
        <v>196457.59949418416</v>
      </c>
      <c r="G209" s="12"/>
    </row>
    <row r="210" spans="2:7" ht="12.75" customHeight="1" x14ac:dyDescent="0.2">
      <c r="B210" s="11"/>
      <c r="C210" s="1"/>
      <c r="D210" s="6" t="s">
        <v>212</v>
      </c>
      <c r="E210" s="12"/>
      <c r="F210" s="12">
        <v>175247.39490698715</v>
      </c>
      <c r="G210" s="12"/>
    </row>
    <row r="211" spans="2:7" ht="12.75" customHeight="1" x14ac:dyDescent="0.2">
      <c r="B211" s="11"/>
      <c r="C211" s="1"/>
      <c r="D211" s="6" t="s">
        <v>213</v>
      </c>
      <c r="E211" s="12"/>
      <c r="F211" s="12">
        <v>171160.4301929936</v>
      </c>
      <c r="G211" s="12"/>
    </row>
    <row r="212" spans="2:7" ht="12.75" customHeight="1" x14ac:dyDescent="0.2">
      <c r="B212" s="11"/>
      <c r="C212" s="1"/>
      <c r="D212" s="6" t="s">
        <v>214</v>
      </c>
      <c r="E212" s="12"/>
      <c r="F212" s="12">
        <v>171160.4301929936</v>
      </c>
      <c r="G212" s="12"/>
    </row>
    <row r="213" spans="2:7" ht="12.75" customHeight="1" x14ac:dyDescent="0.2">
      <c r="B213" s="11"/>
      <c r="C213" s="1"/>
      <c r="D213" s="6" t="s">
        <v>215</v>
      </c>
      <c r="E213" s="12"/>
      <c r="F213" s="12">
        <v>155492.32738906387</v>
      </c>
      <c r="G213" s="12"/>
    </row>
    <row r="214" spans="2:7" ht="12.75" customHeight="1" x14ac:dyDescent="0.2">
      <c r="B214" s="11"/>
      <c r="C214" s="1"/>
      <c r="D214" s="6" t="s">
        <v>216</v>
      </c>
      <c r="E214" s="12"/>
      <c r="F214" s="12">
        <v>150018.87171708822</v>
      </c>
      <c r="G214" s="12"/>
    </row>
    <row r="215" spans="2:7" ht="12.75" customHeight="1" x14ac:dyDescent="0.2">
      <c r="B215" s="11"/>
      <c r="C215" s="1"/>
      <c r="D215" s="6" t="s">
        <v>217</v>
      </c>
      <c r="E215" s="12"/>
      <c r="F215" s="12">
        <v>140763.07998860753</v>
      </c>
      <c r="G215" s="12"/>
    </row>
    <row r="216" spans="2:7" ht="12.75" customHeight="1" x14ac:dyDescent="0.2">
      <c r="B216" s="11"/>
      <c r="C216" s="1"/>
      <c r="D216" s="6" t="s">
        <v>218</v>
      </c>
      <c r="E216" s="12"/>
      <c r="F216" s="12">
        <v>140763.07998860753</v>
      </c>
      <c r="G216" s="12"/>
    </row>
    <row r="217" spans="2:7" ht="12.75" customHeight="1" x14ac:dyDescent="0.2">
      <c r="B217" s="11"/>
      <c r="C217" s="1"/>
      <c r="D217" s="6" t="s">
        <v>219</v>
      </c>
      <c r="E217" s="12"/>
      <c r="F217" s="12">
        <v>130531.8963682583</v>
      </c>
      <c r="G217" s="12"/>
    </row>
    <row r="218" spans="2:7" ht="12.75" customHeight="1" x14ac:dyDescent="0.2">
      <c r="B218" s="11"/>
      <c r="C218" s="1"/>
      <c r="D218" s="6" t="s">
        <v>220</v>
      </c>
      <c r="E218" s="12"/>
      <c r="F218" s="12">
        <v>130531.71693976677</v>
      </c>
      <c r="G218" s="12"/>
    </row>
    <row r="219" spans="2:7" ht="12.75" customHeight="1" x14ac:dyDescent="0.2">
      <c r="B219" s="11"/>
      <c r="C219" s="1"/>
      <c r="D219" s="6" t="s">
        <v>221</v>
      </c>
      <c r="E219" s="12"/>
      <c r="F219" s="12">
        <v>130451.48354070119</v>
      </c>
      <c r="G219" s="12"/>
    </row>
    <row r="220" spans="2:7" ht="12.75" customHeight="1" x14ac:dyDescent="0.2">
      <c r="B220" s="11"/>
      <c r="C220" s="1"/>
      <c r="D220" s="6" t="s">
        <v>222</v>
      </c>
      <c r="E220" s="12"/>
      <c r="F220" s="12">
        <v>122731.42588261257</v>
      </c>
      <c r="G220" s="12"/>
    </row>
    <row r="221" spans="2:7" ht="12.75" customHeight="1" x14ac:dyDescent="0.2">
      <c r="B221" s="11"/>
      <c r="C221" s="1"/>
      <c r="D221" s="6" t="s">
        <v>223</v>
      </c>
      <c r="E221" s="12"/>
      <c r="F221" s="12">
        <v>115967.75034138547</v>
      </c>
      <c r="G221" s="12"/>
    </row>
    <row r="222" spans="2:7" ht="12.75" customHeight="1" x14ac:dyDescent="0.2">
      <c r="B222" s="11"/>
      <c r="C222" s="1"/>
      <c r="D222" s="6" t="s">
        <v>224</v>
      </c>
      <c r="E222" s="12"/>
      <c r="F222" s="12">
        <v>112719.35707168383</v>
      </c>
      <c r="G222" s="12"/>
    </row>
    <row r="223" spans="2:7" ht="12.75" customHeight="1" x14ac:dyDescent="0.2">
      <c r="B223" s="11"/>
      <c r="C223" s="1"/>
      <c r="D223" s="6" t="s">
        <v>225</v>
      </c>
      <c r="E223" s="12"/>
      <c r="F223" s="12">
        <v>108952.14192709255</v>
      </c>
      <c r="G223" s="12"/>
    </row>
    <row r="224" spans="2:7" ht="12.75" customHeight="1" x14ac:dyDescent="0.2">
      <c r="B224" s="11"/>
      <c r="C224" s="1"/>
      <c r="D224" s="6" t="s">
        <v>226</v>
      </c>
      <c r="E224" s="12"/>
      <c r="F224" s="12">
        <v>88027.271450793342</v>
      </c>
      <c r="G224" s="12"/>
    </row>
    <row r="225" spans="2:7" ht="12.75" customHeight="1" x14ac:dyDescent="0.2">
      <c r="B225" s="11"/>
      <c r="C225" s="1"/>
      <c r="D225" s="6" t="s">
        <v>227</v>
      </c>
      <c r="E225" s="12"/>
      <c r="F225" s="12">
        <v>80591.198729749987</v>
      </c>
      <c r="G225" s="12"/>
    </row>
    <row r="226" spans="2:7" ht="12.75" customHeight="1" x14ac:dyDescent="0.2">
      <c r="B226" s="11"/>
      <c r="C226" s="1"/>
      <c r="D226" s="6" t="s">
        <v>228</v>
      </c>
      <c r="E226" s="12"/>
      <c r="F226" s="12">
        <v>73654.260342188136</v>
      </c>
      <c r="G226" s="12"/>
    </row>
    <row r="227" spans="2:7" ht="12.75" customHeight="1" x14ac:dyDescent="0.2">
      <c r="B227" s="11"/>
      <c r="C227" s="1"/>
      <c r="D227" s="6" t="s">
        <v>229</v>
      </c>
      <c r="E227" s="12"/>
      <c r="F227" s="12">
        <v>71292.18907369794</v>
      </c>
      <c r="G227" s="12"/>
    </row>
    <row r="228" spans="2:7" ht="12.75" customHeight="1" x14ac:dyDescent="0.2">
      <c r="B228" s="11"/>
      <c r="C228" s="1"/>
      <c r="D228" s="6" t="s">
        <v>230</v>
      </c>
      <c r="E228" s="12"/>
      <c r="F228" s="12">
        <v>57477.032038673737</v>
      </c>
      <c r="G228" s="12"/>
    </row>
    <row r="229" spans="2:7" ht="12.75" customHeight="1" x14ac:dyDescent="0.2">
      <c r="B229" s="61"/>
      <c r="C229" s="1"/>
      <c r="D229" s="14" t="s">
        <v>231</v>
      </c>
      <c r="E229" s="12"/>
      <c r="F229" s="12">
        <v>51526.224500000011</v>
      </c>
      <c r="G229" s="12"/>
    </row>
    <row r="230" spans="2:7" ht="12.75" customHeight="1" x14ac:dyDescent="0.2">
      <c r="B230" s="11">
        <v>62</v>
      </c>
      <c r="C230" s="1"/>
      <c r="D230" s="6" t="s">
        <v>232</v>
      </c>
      <c r="E230" s="12">
        <v>1714</v>
      </c>
      <c r="F230" s="12"/>
      <c r="G230" s="12"/>
    </row>
    <row r="231" spans="2:7" ht="12.75" customHeight="1" x14ac:dyDescent="0.2">
      <c r="B231" s="11"/>
      <c r="C231" s="1"/>
      <c r="D231" s="6" t="s">
        <v>233</v>
      </c>
      <c r="E231" s="12"/>
      <c r="F231" s="12">
        <v>226447.09239043194</v>
      </c>
      <c r="G231" s="12"/>
    </row>
    <row r="232" spans="2:7" ht="12.75" customHeight="1" x14ac:dyDescent="0.2">
      <c r="B232" s="11"/>
      <c r="C232" s="1"/>
      <c r="D232" s="6" t="s">
        <v>234</v>
      </c>
      <c r="E232" s="12"/>
      <c r="F232" s="12">
        <v>222584.72603980306</v>
      </c>
      <c r="G232" s="12"/>
    </row>
    <row r="233" spans="2:7" ht="12.75" customHeight="1" x14ac:dyDescent="0.2">
      <c r="B233" s="11"/>
      <c r="C233" s="1"/>
      <c r="D233" s="6" t="s">
        <v>235</v>
      </c>
      <c r="E233" s="12"/>
      <c r="F233" s="12">
        <v>215375.86680940329</v>
      </c>
      <c r="G233" s="12"/>
    </row>
    <row r="234" spans="2:7" ht="12.75" customHeight="1" x14ac:dyDescent="0.2">
      <c r="B234" s="11"/>
      <c r="C234" s="1"/>
      <c r="D234" s="6" t="s">
        <v>236</v>
      </c>
      <c r="E234" s="12"/>
      <c r="F234" s="12">
        <v>187164.54175843336</v>
      </c>
      <c r="G234" s="12"/>
    </row>
    <row r="235" spans="2:7" ht="12.75" customHeight="1" x14ac:dyDescent="0.2">
      <c r="B235" s="11"/>
      <c r="C235" s="1"/>
      <c r="D235" s="6" t="s">
        <v>237</v>
      </c>
      <c r="E235" s="12"/>
      <c r="F235" s="12">
        <v>176860.08764971152</v>
      </c>
      <c r="G235" s="12"/>
    </row>
    <row r="236" spans="2:7" ht="12.75" customHeight="1" x14ac:dyDescent="0.2">
      <c r="B236" s="11"/>
      <c r="C236" s="1"/>
      <c r="D236" s="6" t="s">
        <v>238</v>
      </c>
      <c r="E236" s="12"/>
      <c r="F236" s="12">
        <v>165204.46350119449</v>
      </c>
      <c r="G236" s="12"/>
    </row>
    <row r="237" spans="2:7" ht="12.75" customHeight="1" x14ac:dyDescent="0.2">
      <c r="B237" s="11"/>
      <c r="C237" s="1"/>
      <c r="D237" s="6" t="s">
        <v>239</v>
      </c>
      <c r="E237" s="12"/>
      <c r="F237" s="12">
        <v>143022.45250629386</v>
      </c>
      <c r="G237" s="12"/>
    </row>
    <row r="238" spans="2:7" ht="12.75" customHeight="1" x14ac:dyDescent="0.2">
      <c r="B238" s="11"/>
      <c r="C238" s="1"/>
      <c r="D238" s="6" t="s">
        <v>240</v>
      </c>
      <c r="E238" s="12"/>
      <c r="F238" s="12">
        <v>141927.44487669237</v>
      </c>
      <c r="G238" s="12"/>
    </row>
    <row r="239" spans="2:7" ht="12.75" customHeight="1" x14ac:dyDescent="0.2">
      <c r="B239" s="11"/>
      <c r="C239" s="6"/>
      <c r="D239" s="6" t="s">
        <v>241</v>
      </c>
      <c r="E239" s="12"/>
      <c r="F239" s="12">
        <v>140975.85783629733</v>
      </c>
      <c r="G239" s="12"/>
    </row>
    <row r="240" spans="2:7" ht="12.75" customHeight="1" x14ac:dyDescent="0.2">
      <c r="B240" s="11"/>
      <c r="C240" s="1"/>
      <c r="D240" s="6" t="s">
        <v>242</v>
      </c>
      <c r="E240" s="12"/>
      <c r="F240" s="12">
        <v>140273.6562543076</v>
      </c>
      <c r="G240" s="12"/>
    </row>
    <row r="241" spans="2:7" ht="12.75" customHeight="1" x14ac:dyDescent="0.2">
      <c r="B241" s="11"/>
      <c r="C241" s="1"/>
      <c r="D241" s="6" t="s">
        <v>243</v>
      </c>
      <c r="E241" s="12"/>
      <c r="F241" s="12">
        <v>130973.00063462734</v>
      </c>
      <c r="G241" s="12"/>
    </row>
    <row r="242" spans="2:7" ht="12.75" customHeight="1" x14ac:dyDescent="0.2">
      <c r="B242" s="11"/>
      <c r="C242" s="1"/>
      <c r="D242" s="6" t="s">
        <v>244</v>
      </c>
      <c r="E242" s="12"/>
      <c r="F242" s="12">
        <v>122732.70073316898</v>
      </c>
      <c r="G242" s="12"/>
    </row>
    <row r="243" spans="2:7" ht="12.75" customHeight="1" x14ac:dyDescent="0.2">
      <c r="B243" s="11"/>
      <c r="C243" s="1"/>
      <c r="D243" s="6" t="s">
        <v>245</v>
      </c>
      <c r="E243" s="12"/>
      <c r="F243" s="12">
        <v>122731.42588261257</v>
      </c>
      <c r="G243" s="12"/>
    </row>
    <row r="244" spans="2:7" ht="12.75" customHeight="1" x14ac:dyDescent="0.2">
      <c r="B244" s="11"/>
      <c r="C244" s="1"/>
      <c r="D244" s="6" t="s">
        <v>246</v>
      </c>
      <c r="E244" s="12"/>
      <c r="F244" s="12">
        <v>117205.27230717083</v>
      </c>
      <c r="G244" s="12"/>
    </row>
    <row r="245" spans="2:7" ht="12.75" customHeight="1" x14ac:dyDescent="0.2">
      <c r="B245" s="11"/>
      <c r="C245" s="6"/>
      <c r="D245" s="6" t="s">
        <v>247</v>
      </c>
      <c r="E245" s="12"/>
      <c r="F245" s="12">
        <v>112718.29767923013</v>
      </c>
      <c r="G245" s="12"/>
    </row>
    <row r="246" spans="2:7" ht="12.75" customHeight="1" x14ac:dyDescent="0.2">
      <c r="B246" s="11"/>
      <c r="C246" s="1"/>
      <c r="D246" s="6" t="s">
        <v>248</v>
      </c>
      <c r="E246" s="12"/>
      <c r="F246" s="12">
        <v>112717.79914160486</v>
      </c>
      <c r="G246" s="12"/>
    </row>
    <row r="247" spans="2:7" ht="12.75" customHeight="1" x14ac:dyDescent="0.2">
      <c r="B247" s="11"/>
      <c r="C247" s="1"/>
      <c r="D247" s="6" t="s">
        <v>249</v>
      </c>
      <c r="E247" s="12"/>
      <c r="F247" s="12">
        <v>111246.10531654903</v>
      </c>
      <c r="G247" s="12"/>
    </row>
    <row r="248" spans="2:7" ht="12.75" customHeight="1" x14ac:dyDescent="0.2">
      <c r="B248" s="11"/>
      <c r="C248" s="6"/>
      <c r="D248" s="6" t="s">
        <v>250</v>
      </c>
      <c r="E248" s="12"/>
      <c r="F248" s="12">
        <v>108952.14192709255</v>
      </c>
      <c r="G248" s="12"/>
    </row>
    <row r="249" spans="2:7" ht="12.75" customHeight="1" x14ac:dyDescent="0.2">
      <c r="B249" s="11"/>
      <c r="C249" s="1"/>
      <c r="D249" s="6" t="s">
        <v>251</v>
      </c>
      <c r="E249" s="12"/>
      <c r="F249" s="12">
        <v>104375.00074554863</v>
      </c>
      <c r="G249" s="12"/>
    </row>
    <row r="250" spans="2:7" ht="12.75" customHeight="1" x14ac:dyDescent="0.2">
      <c r="B250" s="11"/>
      <c r="C250" s="6"/>
      <c r="D250" s="6" t="s">
        <v>252</v>
      </c>
      <c r="E250" s="12"/>
      <c r="F250" s="12">
        <v>102331.28183620219</v>
      </c>
      <c r="G250" s="12"/>
    </row>
    <row r="251" spans="2:7" ht="12.75" customHeight="1" x14ac:dyDescent="0.2">
      <c r="B251" s="11"/>
      <c r="C251" s="1"/>
      <c r="D251" s="6" t="s">
        <v>253</v>
      </c>
      <c r="E251" s="12"/>
      <c r="F251" s="12">
        <v>101524.64511992101</v>
      </c>
      <c r="G251" s="12"/>
    </row>
    <row r="252" spans="2:7" ht="12.75" customHeight="1" x14ac:dyDescent="0.2">
      <c r="B252" s="11"/>
      <c r="C252" s="1"/>
      <c r="D252" s="6" t="s">
        <v>254</v>
      </c>
      <c r="E252" s="12"/>
      <c r="F252" s="12">
        <v>98443.735226790275</v>
      </c>
      <c r="G252" s="12"/>
    </row>
    <row r="253" spans="2:7" ht="12.75" customHeight="1" x14ac:dyDescent="0.2">
      <c r="B253" s="11"/>
      <c r="C253" s="1"/>
      <c r="D253" s="6" t="s">
        <v>255</v>
      </c>
      <c r="E253" s="12"/>
      <c r="F253" s="12">
        <v>95832.376511891489</v>
      </c>
      <c r="G253" s="12"/>
    </row>
    <row r="254" spans="2:7" ht="12.75" customHeight="1" x14ac:dyDescent="0.2">
      <c r="B254" s="11"/>
      <c r="C254" s="1"/>
      <c r="D254" s="6" t="s">
        <v>256</v>
      </c>
      <c r="E254" s="12"/>
      <c r="F254" s="12">
        <v>91537.386691330787</v>
      </c>
      <c r="G254" s="12"/>
    </row>
    <row r="255" spans="2:7" ht="12.75" customHeight="1" x14ac:dyDescent="0.2">
      <c r="B255" s="11"/>
      <c r="C255" s="6"/>
      <c r="D255" s="6" t="s">
        <v>257</v>
      </c>
      <c r="E255" s="12"/>
      <c r="F255" s="12">
        <v>75737.811124031621</v>
      </c>
      <c r="G255" s="12"/>
    </row>
    <row r="256" spans="2:7" ht="12.75" customHeight="1" x14ac:dyDescent="0.2">
      <c r="B256" s="11"/>
      <c r="C256" s="6"/>
      <c r="D256" s="6" t="s">
        <v>258</v>
      </c>
      <c r="E256" s="12"/>
      <c r="F256" s="12">
        <v>74674.829178302127</v>
      </c>
      <c r="G256" s="12"/>
    </row>
    <row r="257" spans="2:7" ht="12.75" customHeight="1" x14ac:dyDescent="0.2">
      <c r="B257" s="11"/>
      <c r="C257" s="1"/>
      <c r="D257" s="6" t="s">
        <v>259</v>
      </c>
      <c r="E257" s="12"/>
      <c r="F257" s="12">
        <v>74674.829178302127</v>
      </c>
      <c r="G257" s="12"/>
    </row>
    <row r="258" spans="2:7" ht="12.75" customHeight="1" x14ac:dyDescent="0.2">
      <c r="B258" s="11"/>
      <c r="C258" s="1"/>
      <c r="D258" s="6" t="s">
        <v>260</v>
      </c>
      <c r="E258" s="12"/>
      <c r="F258" s="12">
        <v>51867.367695604386</v>
      </c>
      <c r="G258" s="12"/>
    </row>
    <row r="259" spans="2:7" ht="12.75" customHeight="1" x14ac:dyDescent="0.2">
      <c r="B259" s="11"/>
      <c r="C259" s="1"/>
      <c r="D259" s="6" t="s">
        <v>261</v>
      </c>
      <c r="E259" s="12"/>
      <c r="F259" s="12">
        <v>45385.415232172934</v>
      </c>
      <c r="G259" s="12"/>
    </row>
    <row r="260" spans="2:7" ht="12.75" customHeight="1" x14ac:dyDescent="0.2">
      <c r="B260" s="61"/>
      <c r="C260" s="1"/>
      <c r="D260" s="14" t="s">
        <v>136</v>
      </c>
      <c r="E260" s="12"/>
      <c r="F260" s="12">
        <v>40721.803200000002</v>
      </c>
      <c r="G260" s="12"/>
    </row>
    <row r="261" spans="2:7" ht="12.75" customHeight="1" x14ac:dyDescent="0.2">
      <c r="B261" s="11">
        <v>63</v>
      </c>
      <c r="C261" s="1"/>
      <c r="D261" s="6" t="s">
        <v>262</v>
      </c>
      <c r="E261" s="12">
        <v>148</v>
      </c>
      <c r="F261" s="12"/>
      <c r="G261" s="12"/>
    </row>
    <row r="262" spans="2:7" ht="12.75" customHeight="1" x14ac:dyDescent="0.2">
      <c r="B262" s="11"/>
      <c r="C262" s="1"/>
      <c r="D262" s="6" t="s">
        <v>263</v>
      </c>
      <c r="E262" s="12"/>
      <c r="F262" s="12">
        <v>175826.26469224537</v>
      </c>
      <c r="G262" s="12"/>
    </row>
    <row r="263" spans="2:7" ht="12.75" customHeight="1" x14ac:dyDescent="0.2">
      <c r="B263" s="11"/>
      <c r="C263" s="1"/>
      <c r="D263" s="6" t="s">
        <v>264</v>
      </c>
      <c r="E263" s="12"/>
      <c r="F263" s="12">
        <v>152892.72331902184</v>
      </c>
      <c r="G263" s="12"/>
    </row>
    <row r="264" spans="2:7" ht="12.75" customHeight="1" x14ac:dyDescent="0.2">
      <c r="B264" s="11"/>
      <c r="C264" s="1"/>
      <c r="D264" s="6" t="s">
        <v>265</v>
      </c>
      <c r="E264" s="12"/>
      <c r="F264" s="12">
        <v>152892.72331902184</v>
      </c>
      <c r="G264" s="12"/>
    </row>
    <row r="265" spans="2:7" ht="12.75" customHeight="1" x14ac:dyDescent="0.2">
      <c r="B265" s="11"/>
      <c r="C265" s="1"/>
      <c r="D265" s="6" t="s">
        <v>266</v>
      </c>
      <c r="E265" s="12"/>
      <c r="F265" s="12">
        <v>139507.35931716926</v>
      </c>
      <c r="G265" s="12"/>
    </row>
    <row r="266" spans="2:7" ht="12.75" customHeight="1" x14ac:dyDescent="0.2">
      <c r="B266" s="11"/>
      <c r="C266" s="6"/>
      <c r="D266" s="6" t="s">
        <v>267</v>
      </c>
      <c r="E266" s="12"/>
      <c r="F266" s="12">
        <v>132949.0449307432</v>
      </c>
      <c r="G266" s="12"/>
    </row>
    <row r="267" spans="2:7" ht="12.75" customHeight="1" x14ac:dyDescent="0.2">
      <c r="B267" s="11"/>
      <c r="C267" s="6"/>
      <c r="D267" s="6" t="s">
        <v>268</v>
      </c>
      <c r="E267" s="12"/>
      <c r="F267" s="12">
        <v>132949.0449307432</v>
      </c>
      <c r="G267" s="12"/>
    </row>
    <row r="268" spans="2:7" ht="12.75" customHeight="1" x14ac:dyDescent="0.2">
      <c r="B268" s="11"/>
      <c r="C268" s="6"/>
      <c r="D268" s="6" t="s">
        <v>269</v>
      </c>
      <c r="E268" s="12"/>
      <c r="F268" s="12">
        <v>117479.88153024776</v>
      </c>
      <c r="G268" s="12"/>
    </row>
    <row r="269" spans="2:7" ht="12.75" customHeight="1" x14ac:dyDescent="0.2">
      <c r="B269" s="11">
        <v>64</v>
      </c>
      <c r="C269" s="6"/>
      <c r="D269" s="6" t="s">
        <v>270</v>
      </c>
      <c r="E269" s="12">
        <v>165</v>
      </c>
      <c r="F269" s="12"/>
      <c r="G269" s="12"/>
    </row>
    <row r="270" spans="2:7" ht="12.75" customHeight="1" x14ac:dyDescent="0.2">
      <c r="B270" s="11"/>
      <c r="C270" s="6"/>
      <c r="D270" s="6" t="s">
        <v>271</v>
      </c>
      <c r="E270" s="12"/>
      <c r="F270" s="12">
        <v>118433.59581027346</v>
      </c>
      <c r="G270" s="12"/>
    </row>
    <row r="271" spans="2:7" ht="12.75" customHeight="1" x14ac:dyDescent="0.2">
      <c r="B271" s="11"/>
      <c r="C271" s="6"/>
      <c r="D271" s="6" t="s">
        <v>272</v>
      </c>
      <c r="E271" s="12"/>
      <c r="F271" s="12">
        <v>111714.68562849594</v>
      </c>
      <c r="G271" s="12"/>
    </row>
    <row r="272" spans="2:7" ht="12.75" customHeight="1" x14ac:dyDescent="0.2">
      <c r="B272" s="61"/>
      <c r="C272" s="6"/>
      <c r="D272" s="14" t="s">
        <v>273</v>
      </c>
      <c r="E272" s="12"/>
      <c r="F272" s="12">
        <v>53587.044500000011</v>
      </c>
      <c r="G272" s="12"/>
    </row>
    <row r="273" spans="2:9" ht="12.75" customHeight="1" x14ac:dyDescent="0.2">
      <c r="B273" s="11"/>
      <c r="C273" s="6"/>
      <c r="D273" s="66" t="s">
        <v>137</v>
      </c>
      <c r="E273" s="16">
        <f>SUM(E173:E270)</f>
        <v>5661</v>
      </c>
      <c r="F273" s="12"/>
      <c r="G273" s="16">
        <f>SUM(G173:G270)</f>
        <v>0</v>
      </c>
      <c r="I273" s="16">
        <f>SUM(I173:I270)</f>
        <v>0</v>
      </c>
    </row>
    <row r="274" spans="2:9" ht="12.75" customHeight="1" x14ac:dyDescent="0.2">
      <c r="B274" s="11"/>
      <c r="C274" s="6"/>
      <c r="D274" s="67"/>
      <c r="E274" s="12"/>
      <c r="F274" s="12"/>
      <c r="G274" s="12"/>
    </row>
    <row r="275" spans="2:9" ht="12.75" customHeight="1" x14ac:dyDescent="0.2">
      <c r="B275" s="11"/>
      <c r="C275" s="6"/>
      <c r="D275" s="6" t="s">
        <v>274</v>
      </c>
      <c r="E275" s="16">
        <f>E126+E172+E273</f>
        <v>11861</v>
      </c>
      <c r="F275" s="12"/>
      <c r="G275" s="16">
        <f>G126+G172+G273</f>
        <v>0</v>
      </c>
      <c r="I275" s="16">
        <f>I126+I172+I273</f>
        <v>0</v>
      </c>
    </row>
    <row r="276" spans="2:9" ht="12.75" customHeight="1" x14ac:dyDescent="0.2">
      <c r="B276" s="11"/>
      <c r="C276" s="6"/>
      <c r="D276" s="6"/>
      <c r="E276" s="13"/>
      <c r="F276" s="12"/>
      <c r="G276" s="12"/>
    </row>
    <row r="277" spans="2:9" ht="12.75" customHeight="1" x14ac:dyDescent="0.2">
      <c r="B277" s="11"/>
      <c r="C277" s="6"/>
      <c r="D277" s="71" t="s">
        <v>275</v>
      </c>
      <c r="E277" s="12"/>
      <c r="F277" s="12"/>
      <c r="G277" s="12"/>
    </row>
    <row r="278" spans="2:9" ht="12.75" customHeight="1" x14ac:dyDescent="0.2">
      <c r="B278" s="11"/>
      <c r="C278" s="6"/>
      <c r="D278" s="71"/>
      <c r="E278" s="12"/>
      <c r="F278" s="12"/>
      <c r="G278" s="12"/>
    </row>
    <row r="279" spans="2:9" ht="12.75" customHeight="1" x14ac:dyDescent="0.2">
      <c r="B279" s="11"/>
      <c r="C279" s="6"/>
      <c r="D279" s="6" t="s">
        <v>18</v>
      </c>
      <c r="E279" s="12"/>
      <c r="F279" s="12"/>
      <c r="G279" s="12"/>
    </row>
    <row r="280" spans="2:9" ht="12.75" customHeight="1" x14ac:dyDescent="0.2">
      <c r="B280" s="11"/>
      <c r="C280" s="6"/>
      <c r="D280" s="6" t="s">
        <v>19</v>
      </c>
      <c r="E280" s="12"/>
      <c r="F280" s="12"/>
      <c r="G280" s="12"/>
    </row>
    <row r="281" spans="2:9" ht="12.75" customHeight="1" x14ac:dyDescent="0.2">
      <c r="B281" s="11">
        <v>1</v>
      </c>
      <c r="C281" s="6"/>
      <c r="D281" s="6" t="s">
        <v>49</v>
      </c>
      <c r="E281" s="12">
        <v>1</v>
      </c>
      <c r="F281" s="12">
        <v>119202.76099170906</v>
      </c>
      <c r="G281" s="12"/>
    </row>
    <row r="282" spans="2:9" ht="12.75" customHeight="1" x14ac:dyDescent="0.2">
      <c r="B282" s="11">
        <v>2</v>
      </c>
      <c r="C282" s="6"/>
      <c r="D282" s="6" t="s">
        <v>50</v>
      </c>
      <c r="E282" s="12">
        <v>4</v>
      </c>
      <c r="F282" s="12">
        <v>102847.98492618444</v>
      </c>
      <c r="G282" s="12"/>
    </row>
    <row r="283" spans="2:9" ht="12.75" customHeight="1" x14ac:dyDescent="0.2">
      <c r="B283" s="11">
        <v>3</v>
      </c>
      <c r="C283" s="18"/>
      <c r="D283" s="14" t="s">
        <v>103</v>
      </c>
      <c r="E283" s="19">
        <v>1</v>
      </c>
      <c r="F283" s="19"/>
      <c r="G283" s="19"/>
    </row>
    <row r="284" spans="2:9" ht="12.75" customHeight="1" x14ac:dyDescent="0.2">
      <c r="B284" s="48"/>
      <c r="C284" s="18"/>
      <c r="D284" s="14" t="s">
        <v>104</v>
      </c>
      <c r="E284" s="19"/>
      <c r="F284" s="19">
        <v>65197.475400000003</v>
      </c>
      <c r="G284" s="19"/>
    </row>
    <row r="285" spans="2:9" ht="12.75" customHeight="1" x14ac:dyDescent="0.2">
      <c r="B285" s="49"/>
      <c r="C285" s="18"/>
      <c r="D285" s="14" t="s">
        <v>105</v>
      </c>
      <c r="E285" s="19"/>
      <c r="F285" s="19">
        <v>65197.475400000003</v>
      </c>
      <c r="G285" s="19"/>
    </row>
    <row r="286" spans="2:9" ht="12.75" customHeight="1" x14ac:dyDescent="0.2">
      <c r="B286" s="49"/>
      <c r="C286" s="18"/>
      <c r="D286" s="14" t="s">
        <v>106</v>
      </c>
      <c r="E286" s="19"/>
      <c r="F286" s="19">
        <v>60278.985000000001</v>
      </c>
      <c r="G286" s="19"/>
    </row>
    <row r="287" spans="2:9" ht="12.75" customHeight="1" x14ac:dyDescent="0.2">
      <c r="B287" s="49"/>
      <c r="C287" s="18"/>
      <c r="D287" s="14" t="s">
        <v>107</v>
      </c>
      <c r="E287" s="19"/>
      <c r="F287" s="19">
        <v>57960.5625</v>
      </c>
      <c r="G287" s="19"/>
    </row>
    <row r="288" spans="2:9" ht="12.75" customHeight="1" x14ac:dyDescent="0.2">
      <c r="B288" s="65"/>
      <c r="C288" s="6"/>
      <c r="D288" s="14" t="s">
        <v>108</v>
      </c>
      <c r="E288" s="12"/>
      <c r="F288" s="12">
        <v>57960.5625</v>
      </c>
      <c r="G288" s="12"/>
    </row>
    <row r="289" spans="2:9" ht="12.75" customHeight="1" x14ac:dyDescent="0.2">
      <c r="B289" s="49"/>
      <c r="C289" s="18"/>
      <c r="D289" s="14" t="s">
        <v>109</v>
      </c>
      <c r="E289" s="19"/>
      <c r="F289" s="19">
        <v>51526.224500000011</v>
      </c>
      <c r="G289" s="19"/>
    </row>
    <row r="290" spans="2:9" ht="12.75" customHeight="1" x14ac:dyDescent="0.2">
      <c r="B290" s="65"/>
      <c r="C290" s="6"/>
      <c r="D290" s="14" t="s">
        <v>110</v>
      </c>
      <c r="E290" s="12"/>
      <c r="F290" s="12">
        <v>51526.224500000011</v>
      </c>
      <c r="G290" s="12"/>
    </row>
    <row r="291" spans="2:9" ht="12.75" customHeight="1" x14ac:dyDescent="0.2">
      <c r="B291" s="49"/>
      <c r="C291" s="18"/>
      <c r="D291" s="14" t="s">
        <v>111</v>
      </c>
      <c r="E291" s="19"/>
      <c r="F291" s="19">
        <v>45806.304100000008</v>
      </c>
      <c r="G291" s="19"/>
    </row>
    <row r="292" spans="2:9" ht="12.75" customHeight="1" x14ac:dyDescent="0.2">
      <c r="B292" s="65"/>
      <c r="C292" s="6"/>
      <c r="D292" s="14" t="s">
        <v>112</v>
      </c>
      <c r="E292" s="12"/>
      <c r="F292" s="12">
        <v>37650.036500000009</v>
      </c>
      <c r="G292" s="12"/>
    </row>
    <row r="293" spans="2:9" ht="12.75" customHeight="1" x14ac:dyDescent="0.2">
      <c r="B293" s="11"/>
      <c r="C293" s="6"/>
      <c r="D293" s="66" t="s">
        <v>137</v>
      </c>
      <c r="E293" s="16">
        <f>SUM(E281:E292)</f>
        <v>6</v>
      </c>
      <c r="F293" s="12"/>
      <c r="G293" s="16">
        <f>SUM(G281:G292)</f>
        <v>0</v>
      </c>
      <c r="I293" s="16">
        <f>SUM(I281:I292)</f>
        <v>0</v>
      </c>
    </row>
    <row r="294" spans="2:9" ht="12.75" customHeight="1" x14ac:dyDescent="0.2">
      <c r="B294" s="11"/>
      <c r="C294" s="6"/>
      <c r="D294" s="67"/>
      <c r="E294" s="12"/>
      <c r="F294" s="12"/>
      <c r="G294" s="12"/>
    </row>
    <row r="295" spans="2:9" ht="12.75" customHeight="1" x14ac:dyDescent="0.2">
      <c r="B295" s="11"/>
      <c r="C295" s="6"/>
      <c r="D295" s="6" t="s">
        <v>18</v>
      </c>
      <c r="E295" s="12"/>
      <c r="F295" s="12"/>
      <c r="G295" s="12"/>
    </row>
    <row r="296" spans="2:9" ht="12.75" customHeight="1" x14ac:dyDescent="0.2">
      <c r="B296" s="11"/>
      <c r="C296" s="6"/>
      <c r="D296" s="6" t="s">
        <v>138</v>
      </c>
      <c r="E296" s="12"/>
      <c r="F296" s="12"/>
      <c r="G296" s="12"/>
    </row>
    <row r="297" spans="2:9" ht="12.75" customHeight="1" x14ac:dyDescent="0.2">
      <c r="B297" s="11">
        <v>4</v>
      </c>
      <c r="C297" s="6"/>
      <c r="D297" s="6" t="s">
        <v>139</v>
      </c>
      <c r="E297" s="12">
        <v>19</v>
      </c>
      <c r="F297" s="12"/>
      <c r="G297" s="12"/>
    </row>
    <row r="298" spans="2:9" ht="12.75" customHeight="1" x14ac:dyDescent="0.2">
      <c r="B298" s="11"/>
      <c r="C298" s="6"/>
      <c r="D298" s="6" t="s">
        <v>141</v>
      </c>
      <c r="E298" s="12"/>
      <c r="F298" s="12">
        <v>235968.03131980635</v>
      </c>
      <c r="G298" s="12"/>
    </row>
    <row r="299" spans="2:9" ht="12.75" customHeight="1" x14ac:dyDescent="0.2">
      <c r="B299" s="11"/>
      <c r="C299" s="6"/>
      <c r="D299" s="6" t="s">
        <v>142</v>
      </c>
      <c r="E299" s="12"/>
      <c r="F299" s="12">
        <v>217751.84039596058</v>
      </c>
      <c r="G299" s="12"/>
    </row>
    <row r="300" spans="2:9" ht="12.75" customHeight="1" x14ac:dyDescent="0.2">
      <c r="B300" s="11"/>
      <c r="C300" s="6"/>
      <c r="D300" s="6" t="s">
        <v>143</v>
      </c>
      <c r="E300" s="12"/>
      <c r="F300" s="12">
        <v>205596.48043752756</v>
      </c>
      <c r="G300" s="12"/>
    </row>
    <row r="301" spans="2:9" ht="12.75" customHeight="1" x14ac:dyDescent="0.2">
      <c r="B301" s="11"/>
      <c r="C301" s="6"/>
      <c r="D301" s="6" t="s">
        <v>144</v>
      </c>
      <c r="E301" s="12"/>
      <c r="F301" s="12">
        <v>165203.7780119598</v>
      </c>
      <c r="G301" s="12"/>
    </row>
    <row r="302" spans="2:9" ht="12.75" customHeight="1" x14ac:dyDescent="0.2">
      <c r="B302" s="11">
        <v>5</v>
      </c>
      <c r="C302" s="6"/>
      <c r="D302" s="6" t="s">
        <v>155</v>
      </c>
      <c r="E302" s="12">
        <v>1</v>
      </c>
      <c r="F302" s="12">
        <v>169813.98912226708</v>
      </c>
      <c r="G302" s="12"/>
    </row>
    <row r="303" spans="2:9" ht="12.75" customHeight="1" x14ac:dyDescent="0.2">
      <c r="B303" s="11">
        <v>6</v>
      </c>
      <c r="C303" s="6"/>
      <c r="D303" s="6" t="s">
        <v>168</v>
      </c>
      <c r="E303" s="12">
        <v>1</v>
      </c>
      <c r="F303" s="12">
        <v>111713.77552292928</v>
      </c>
      <c r="G303" s="12"/>
    </row>
    <row r="304" spans="2:9" ht="12.75" customHeight="1" x14ac:dyDescent="0.2">
      <c r="B304" s="11"/>
      <c r="C304" s="6"/>
      <c r="D304" s="66" t="s">
        <v>137</v>
      </c>
      <c r="E304" s="16">
        <f>SUM(E297:E303)</f>
        <v>21</v>
      </c>
      <c r="F304" s="12"/>
      <c r="G304" s="16">
        <f>SUM(G297:G303)</f>
        <v>0</v>
      </c>
      <c r="I304" s="16">
        <f>SUM(I297:I303)</f>
        <v>0</v>
      </c>
    </row>
    <row r="305" spans="2:7" ht="12.75" customHeight="1" x14ac:dyDescent="0.2">
      <c r="B305" s="11"/>
      <c r="C305" s="6"/>
      <c r="D305" s="6"/>
      <c r="E305" s="12"/>
      <c r="F305" s="12"/>
      <c r="G305" s="12"/>
    </row>
    <row r="306" spans="2:7" ht="12.75" customHeight="1" x14ac:dyDescent="0.2">
      <c r="B306" s="11"/>
      <c r="C306" s="6"/>
      <c r="D306" s="71" t="s">
        <v>284</v>
      </c>
      <c r="E306" s="12"/>
      <c r="F306" s="12"/>
      <c r="G306" s="12"/>
    </row>
    <row r="307" spans="2:7" ht="12.75" customHeight="1" x14ac:dyDescent="0.2">
      <c r="B307" s="11"/>
      <c r="C307" s="6"/>
      <c r="D307" s="71"/>
      <c r="E307" s="12"/>
      <c r="F307" s="12"/>
      <c r="G307" s="12"/>
    </row>
    <row r="308" spans="2:7" ht="12.75" customHeight="1" x14ac:dyDescent="0.2">
      <c r="B308" s="11"/>
      <c r="C308" s="6"/>
      <c r="D308" s="6" t="s">
        <v>18</v>
      </c>
      <c r="E308" s="12"/>
      <c r="F308" s="12"/>
      <c r="G308" s="12"/>
    </row>
    <row r="309" spans="2:7" ht="12.75" customHeight="1" x14ac:dyDescent="0.2">
      <c r="B309" s="11"/>
      <c r="C309" s="6"/>
      <c r="D309" s="6" t="s">
        <v>19</v>
      </c>
      <c r="E309" s="12"/>
      <c r="F309" s="12"/>
      <c r="G309" s="12"/>
    </row>
    <row r="310" spans="2:7" ht="12.75" customHeight="1" x14ac:dyDescent="0.2">
      <c r="B310" s="11">
        <v>7</v>
      </c>
      <c r="C310" s="6"/>
      <c r="D310" s="6" t="s">
        <v>26</v>
      </c>
      <c r="E310" s="12">
        <v>1</v>
      </c>
      <c r="F310" s="12">
        <v>350746.72268704028</v>
      </c>
      <c r="G310" s="12"/>
    </row>
    <row r="311" spans="2:7" ht="12.75" customHeight="1" x14ac:dyDescent="0.2">
      <c r="B311" s="11">
        <v>8</v>
      </c>
      <c r="C311" s="6"/>
      <c r="D311" s="6" t="s">
        <v>29</v>
      </c>
      <c r="E311" s="12">
        <v>1</v>
      </c>
      <c r="F311" s="12">
        <v>237373.72047143499</v>
      </c>
      <c r="G311" s="12"/>
    </row>
    <row r="312" spans="2:7" ht="12.75" customHeight="1" x14ac:dyDescent="0.2">
      <c r="B312" s="11">
        <v>9</v>
      </c>
      <c r="C312" s="6"/>
      <c r="D312" s="6" t="s">
        <v>48</v>
      </c>
      <c r="E312" s="12">
        <v>1</v>
      </c>
      <c r="F312" s="12">
        <v>131541.05310001154</v>
      </c>
      <c r="G312" s="12"/>
    </row>
    <row r="313" spans="2:7" ht="12.75" customHeight="1" x14ac:dyDescent="0.2">
      <c r="B313" s="11">
        <v>10</v>
      </c>
      <c r="C313" s="6"/>
      <c r="D313" s="6" t="s">
        <v>50</v>
      </c>
      <c r="E313" s="12">
        <v>1</v>
      </c>
      <c r="F313" s="12">
        <v>102847.98492618444</v>
      </c>
      <c r="G313" s="12"/>
    </row>
    <row r="314" spans="2:7" ht="12.75" customHeight="1" x14ac:dyDescent="0.2">
      <c r="B314" s="11">
        <v>11</v>
      </c>
      <c r="C314" s="6"/>
      <c r="D314" s="6" t="s">
        <v>170</v>
      </c>
      <c r="E314" s="12">
        <v>1</v>
      </c>
      <c r="F314" s="12">
        <v>76272.093100000013</v>
      </c>
      <c r="G314" s="12"/>
    </row>
    <row r="315" spans="2:7" ht="12.75" customHeight="1" x14ac:dyDescent="0.2">
      <c r="B315" s="11">
        <v>12</v>
      </c>
      <c r="C315" s="18"/>
      <c r="D315" s="14" t="s">
        <v>103</v>
      </c>
      <c r="E315" s="19">
        <v>4</v>
      </c>
      <c r="F315" s="19"/>
      <c r="G315" s="19"/>
    </row>
    <row r="316" spans="2:7" ht="12.75" customHeight="1" x14ac:dyDescent="0.2">
      <c r="B316" s="48"/>
      <c r="C316" s="18"/>
      <c r="D316" s="14" t="s">
        <v>104</v>
      </c>
      <c r="E316" s="19"/>
      <c r="F316" s="19">
        <v>65197.475400000003</v>
      </c>
      <c r="G316" s="19"/>
    </row>
    <row r="317" spans="2:7" ht="12.75" customHeight="1" x14ac:dyDescent="0.2">
      <c r="B317" s="49"/>
      <c r="C317" s="18"/>
      <c r="D317" s="14" t="s">
        <v>105</v>
      </c>
      <c r="E317" s="19"/>
      <c r="F317" s="19">
        <v>65197.475400000003</v>
      </c>
      <c r="G317" s="19"/>
    </row>
    <row r="318" spans="2:7" ht="12.75" customHeight="1" x14ac:dyDescent="0.2">
      <c r="B318" s="49"/>
      <c r="C318" s="18"/>
      <c r="D318" s="14" t="s">
        <v>106</v>
      </c>
      <c r="E318" s="19"/>
      <c r="F318" s="19">
        <v>60278.985000000001</v>
      </c>
      <c r="G318" s="19"/>
    </row>
    <row r="319" spans="2:7" ht="12.75" customHeight="1" x14ac:dyDescent="0.2">
      <c r="B319" s="49"/>
      <c r="C319" s="18"/>
      <c r="D319" s="14" t="s">
        <v>107</v>
      </c>
      <c r="E319" s="19"/>
      <c r="F319" s="19">
        <v>57960.5625</v>
      </c>
      <c r="G319" s="19"/>
    </row>
    <row r="320" spans="2:7" ht="12.75" customHeight="1" x14ac:dyDescent="0.2">
      <c r="B320" s="65"/>
      <c r="C320" s="6"/>
      <c r="D320" s="14" t="s">
        <v>108</v>
      </c>
      <c r="E320" s="12"/>
      <c r="F320" s="12">
        <v>57960.5625</v>
      </c>
      <c r="G320" s="12"/>
    </row>
    <row r="321" spans="2:9" ht="12.75" customHeight="1" x14ac:dyDescent="0.2">
      <c r="B321" s="49"/>
      <c r="C321" s="18"/>
      <c r="D321" s="14" t="s">
        <v>109</v>
      </c>
      <c r="E321" s="19"/>
      <c r="F321" s="19">
        <v>51526.224500000011</v>
      </c>
      <c r="G321" s="19"/>
    </row>
    <row r="322" spans="2:9" ht="12.75" customHeight="1" x14ac:dyDescent="0.2">
      <c r="B322" s="65"/>
      <c r="C322" s="6"/>
      <c r="D322" s="14" t="s">
        <v>110</v>
      </c>
      <c r="E322" s="12"/>
      <c r="F322" s="12">
        <v>51526.224500000011</v>
      </c>
      <c r="G322" s="12"/>
    </row>
    <row r="323" spans="2:9" ht="12.75" customHeight="1" x14ac:dyDescent="0.2">
      <c r="B323" s="49"/>
      <c r="C323" s="18"/>
      <c r="D323" s="14" t="s">
        <v>111</v>
      </c>
      <c r="E323" s="19"/>
      <c r="F323" s="19">
        <v>45806.304100000008</v>
      </c>
      <c r="G323" s="19"/>
    </row>
    <row r="324" spans="2:9" ht="12.75" customHeight="1" x14ac:dyDescent="0.2">
      <c r="B324" s="65"/>
      <c r="C324" s="6"/>
      <c r="D324" s="14" t="s">
        <v>112</v>
      </c>
      <c r="E324" s="12"/>
      <c r="F324" s="12">
        <v>37650.036500000009</v>
      </c>
      <c r="G324" s="12"/>
    </row>
    <row r="325" spans="2:9" ht="12.75" customHeight="1" x14ac:dyDescent="0.2">
      <c r="B325" s="11"/>
      <c r="C325" s="6"/>
      <c r="D325" s="66" t="s">
        <v>137</v>
      </c>
      <c r="E325" s="16">
        <f>SUM(E310:E324)</f>
        <v>9</v>
      </c>
      <c r="F325" s="12"/>
      <c r="G325" s="16">
        <f>SUM(G310:G324)</f>
        <v>0</v>
      </c>
      <c r="I325" s="16">
        <f>SUM(I310:I324)</f>
        <v>0</v>
      </c>
    </row>
    <row r="326" spans="2:9" ht="12.75" customHeight="1" x14ac:dyDescent="0.2">
      <c r="B326" s="11"/>
      <c r="C326" s="6"/>
      <c r="D326" s="67"/>
      <c r="E326" s="12"/>
      <c r="F326" s="12"/>
      <c r="G326" s="12"/>
    </row>
    <row r="327" spans="2:9" ht="12.75" customHeight="1" x14ac:dyDescent="0.2">
      <c r="B327" s="11"/>
      <c r="C327" s="6"/>
      <c r="D327" s="6" t="s">
        <v>18</v>
      </c>
      <c r="E327" s="12"/>
      <c r="F327" s="12"/>
      <c r="G327" s="12"/>
    </row>
    <row r="328" spans="2:9" ht="12.75" customHeight="1" x14ac:dyDescent="0.2">
      <c r="B328" s="11"/>
      <c r="C328" s="6"/>
      <c r="D328" s="6" t="s">
        <v>138</v>
      </c>
      <c r="E328" s="12"/>
      <c r="F328" s="12"/>
      <c r="G328" s="12"/>
    </row>
    <row r="329" spans="2:9" ht="12.75" customHeight="1" x14ac:dyDescent="0.2">
      <c r="B329" s="11">
        <v>13</v>
      </c>
      <c r="C329" s="6"/>
      <c r="D329" s="6" t="s">
        <v>276</v>
      </c>
      <c r="E329" s="12">
        <v>5</v>
      </c>
      <c r="F329" s="12">
        <v>248131.41461814573</v>
      </c>
      <c r="G329" s="12"/>
    </row>
    <row r="330" spans="2:9" ht="12.75" customHeight="1" x14ac:dyDescent="0.2">
      <c r="B330" s="11">
        <v>14</v>
      </c>
      <c r="C330" s="6"/>
      <c r="D330" s="6" t="s">
        <v>139</v>
      </c>
      <c r="E330" s="12">
        <v>6</v>
      </c>
      <c r="F330" s="12"/>
      <c r="G330" s="12"/>
    </row>
    <row r="331" spans="2:9" ht="12.75" customHeight="1" x14ac:dyDescent="0.2">
      <c r="B331" s="11"/>
      <c r="C331" s="6"/>
      <c r="D331" s="6" t="s">
        <v>141</v>
      </c>
      <c r="E331" s="12"/>
      <c r="F331" s="12">
        <v>235968.03131980635</v>
      </c>
      <c r="G331" s="12"/>
    </row>
    <row r="332" spans="2:9" ht="12.75" customHeight="1" x14ac:dyDescent="0.2">
      <c r="B332" s="11"/>
      <c r="C332" s="6"/>
      <c r="D332" s="6" t="s">
        <v>142</v>
      </c>
      <c r="E332" s="12"/>
      <c r="F332" s="12">
        <v>217751.84039596058</v>
      </c>
      <c r="G332" s="12"/>
    </row>
    <row r="333" spans="2:9" ht="12.75" customHeight="1" x14ac:dyDescent="0.2">
      <c r="B333" s="11"/>
      <c r="C333" s="6"/>
      <c r="D333" s="6" t="s">
        <v>143</v>
      </c>
      <c r="E333" s="12"/>
      <c r="F333" s="12">
        <v>205596.48043752756</v>
      </c>
      <c r="G333" s="12"/>
    </row>
    <row r="334" spans="2:9" ht="12.75" customHeight="1" x14ac:dyDescent="0.2">
      <c r="B334" s="11"/>
      <c r="C334" s="6"/>
      <c r="D334" s="66" t="s">
        <v>137</v>
      </c>
      <c r="E334" s="16">
        <f>SUM(E329:E333)</f>
        <v>11</v>
      </c>
      <c r="F334" s="12"/>
      <c r="G334" s="16">
        <f>SUM(G329:G333)</f>
        <v>0</v>
      </c>
      <c r="I334" s="16">
        <f>SUM(I329:I333)</f>
        <v>0</v>
      </c>
    </row>
    <row r="335" spans="2:9" ht="12.75" customHeight="1" x14ac:dyDescent="0.2">
      <c r="B335" s="11"/>
      <c r="C335" s="6"/>
      <c r="D335" s="6"/>
      <c r="E335" s="12"/>
      <c r="F335" s="12"/>
      <c r="G335" s="12"/>
    </row>
    <row r="336" spans="2:9" ht="12.75" customHeight="1" x14ac:dyDescent="0.2">
      <c r="B336" s="11"/>
      <c r="C336" s="6"/>
      <c r="D336" s="71" t="s">
        <v>277</v>
      </c>
      <c r="E336" s="12"/>
      <c r="F336" s="12"/>
      <c r="G336" s="12"/>
    </row>
    <row r="337" spans="2:9" ht="12.75" customHeight="1" x14ac:dyDescent="0.2">
      <c r="B337" s="11"/>
      <c r="C337" s="6"/>
      <c r="D337" s="71"/>
      <c r="E337" s="12"/>
      <c r="F337" s="12"/>
      <c r="G337" s="12"/>
    </row>
    <row r="338" spans="2:9" ht="12.75" customHeight="1" x14ac:dyDescent="0.2">
      <c r="B338" s="11"/>
      <c r="C338" s="6"/>
      <c r="D338" s="6" t="s">
        <v>18</v>
      </c>
      <c r="E338" s="12"/>
      <c r="F338" s="12"/>
      <c r="G338" s="12"/>
    </row>
    <row r="339" spans="2:9" ht="12.75" customHeight="1" x14ac:dyDescent="0.2">
      <c r="B339" s="11"/>
      <c r="C339" s="6"/>
      <c r="D339" s="6" t="s">
        <v>19</v>
      </c>
      <c r="E339" s="72"/>
      <c r="F339" s="12"/>
      <c r="G339" s="12"/>
    </row>
    <row r="340" spans="2:9" ht="12.75" customHeight="1" x14ac:dyDescent="0.2">
      <c r="B340" s="11">
        <v>15</v>
      </c>
      <c r="C340" s="6"/>
      <c r="D340" s="6" t="s">
        <v>278</v>
      </c>
      <c r="E340" s="34">
        <v>1</v>
      </c>
      <c r="F340" s="12">
        <v>368892.30821970804</v>
      </c>
      <c r="G340" s="12"/>
    </row>
    <row r="341" spans="2:9" ht="12.75" customHeight="1" x14ac:dyDescent="0.2">
      <c r="B341" s="11">
        <v>16</v>
      </c>
      <c r="C341" s="6"/>
      <c r="D341" s="6" t="s">
        <v>170</v>
      </c>
      <c r="E341" s="34">
        <v>6</v>
      </c>
      <c r="F341" s="12">
        <v>76272.093100000013</v>
      </c>
      <c r="G341" s="12"/>
    </row>
    <row r="342" spans="2:9" ht="12.75" customHeight="1" x14ac:dyDescent="0.2">
      <c r="B342" s="11">
        <v>17</v>
      </c>
      <c r="C342" s="6"/>
      <c r="D342" s="6" t="s">
        <v>173</v>
      </c>
      <c r="E342" s="12">
        <v>4</v>
      </c>
      <c r="F342" s="12">
        <v>51526.224500000011</v>
      </c>
      <c r="G342" s="12"/>
    </row>
    <row r="343" spans="2:9" ht="12.75" customHeight="1" x14ac:dyDescent="0.2">
      <c r="B343" s="11"/>
      <c r="C343" s="6"/>
      <c r="D343" s="66" t="s">
        <v>137</v>
      </c>
      <c r="E343" s="16">
        <f>SUM(E340:E342)</f>
        <v>11</v>
      </c>
      <c r="F343" s="12"/>
      <c r="G343" s="16">
        <f>SUM(G340:G342)</f>
        <v>0</v>
      </c>
      <c r="I343" s="16">
        <f>SUM(I340:I342)</f>
        <v>0</v>
      </c>
    </row>
    <row r="344" spans="2:9" ht="12.75" customHeight="1" x14ac:dyDescent="0.2">
      <c r="B344" s="11"/>
      <c r="C344" s="6"/>
      <c r="D344" s="67"/>
      <c r="E344" s="12"/>
      <c r="F344" s="12"/>
      <c r="G344" s="12"/>
    </row>
    <row r="345" spans="2:9" ht="12.75" customHeight="1" x14ac:dyDescent="0.2">
      <c r="B345" s="11"/>
      <c r="C345" s="6"/>
      <c r="D345" s="6" t="s">
        <v>18</v>
      </c>
      <c r="E345" s="12"/>
      <c r="F345" s="12"/>
      <c r="G345" s="12"/>
    </row>
    <row r="346" spans="2:9" ht="12.75" customHeight="1" x14ac:dyDescent="0.2">
      <c r="B346" s="11"/>
      <c r="C346" s="6"/>
      <c r="D346" s="6" t="s">
        <v>138</v>
      </c>
      <c r="E346" s="12"/>
      <c r="F346" s="12"/>
      <c r="G346" s="12"/>
    </row>
    <row r="347" spans="2:9" ht="12.75" customHeight="1" x14ac:dyDescent="0.2">
      <c r="B347" s="11">
        <v>18</v>
      </c>
      <c r="C347" s="6"/>
      <c r="D347" s="6" t="s">
        <v>139</v>
      </c>
      <c r="E347" s="12">
        <v>24</v>
      </c>
      <c r="F347" s="73"/>
      <c r="G347" s="73"/>
    </row>
    <row r="348" spans="2:9" ht="12.75" customHeight="1" x14ac:dyDescent="0.2">
      <c r="B348" s="11"/>
      <c r="C348" s="6"/>
      <c r="D348" s="6" t="s">
        <v>146</v>
      </c>
      <c r="E348" s="12"/>
      <c r="F348" s="12">
        <v>230454.46663287922</v>
      </c>
      <c r="G348" s="12"/>
    </row>
    <row r="349" spans="2:9" ht="12.75" customHeight="1" x14ac:dyDescent="0.2">
      <c r="B349" s="11"/>
      <c r="C349" s="6"/>
      <c r="D349" s="6" t="s">
        <v>149</v>
      </c>
      <c r="E349" s="12"/>
      <c r="F349" s="12">
        <v>217750.23572797928</v>
      </c>
      <c r="G349" s="12"/>
    </row>
    <row r="350" spans="2:9" ht="12.75" customHeight="1" x14ac:dyDescent="0.2">
      <c r="B350" s="11"/>
      <c r="C350" s="6"/>
      <c r="D350" s="6" t="s">
        <v>151</v>
      </c>
      <c r="E350" s="12"/>
      <c r="F350" s="12">
        <v>205596.48043752756</v>
      </c>
      <c r="G350" s="12"/>
    </row>
    <row r="351" spans="2:9" ht="12.75" customHeight="1" x14ac:dyDescent="0.2">
      <c r="B351" s="11"/>
      <c r="C351" s="6"/>
      <c r="D351" s="6" t="s">
        <v>145</v>
      </c>
      <c r="E351" s="12"/>
      <c r="F351" s="12">
        <v>141462.71522845924</v>
      </c>
      <c r="G351" s="12"/>
    </row>
    <row r="352" spans="2:9" ht="12.75" customHeight="1" x14ac:dyDescent="0.2">
      <c r="B352" s="11">
        <v>19</v>
      </c>
      <c r="C352" s="6"/>
      <c r="D352" s="6" t="s">
        <v>167</v>
      </c>
      <c r="E352" s="12">
        <v>6</v>
      </c>
      <c r="F352" s="12">
        <v>142529.81943603125</v>
      </c>
      <c r="G352" s="12"/>
    </row>
    <row r="353" spans="2:9" ht="12.75" customHeight="1" x14ac:dyDescent="0.2">
      <c r="B353" s="11">
        <v>20</v>
      </c>
      <c r="C353" s="6"/>
      <c r="D353" s="6" t="s">
        <v>172</v>
      </c>
      <c r="E353" s="12">
        <v>4</v>
      </c>
      <c r="F353" s="12">
        <v>55600.140884454842</v>
      </c>
      <c r="G353" s="12"/>
    </row>
    <row r="354" spans="2:9" ht="12.75" customHeight="1" x14ac:dyDescent="0.2">
      <c r="B354" s="11"/>
      <c r="C354" s="6"/>
      <c r="D354" s="66" t="s">
        <v>137</v>
      </c>
      <c r="E354" s="16">
        <f>SUM(E347:E353)</f>
        <v>34</v>
      </c>
      <c r="F354" s="12"/>
      <c r="G354" s="16">
        <f>SUM(G347:G353)</f>
        <v>0</v>
      </c>
      <c r="I354" s="16">
        <f>SUM(I347:I353)</f>
        <v>0</v>
      </c>
    </row>
    <row r="355" spans="2:9" ht="12.75" customHeight="1" x14ac:dyDescent="0.2">
      <c r="B355" s="11"/>
      <c r="C355" s="6"/>
      <c r="D355" s="6"/>
      <c r="E355" s="12"/>
      <c r="F355" s="12"/>
      <c r="G355" s="12"/>
    </row>
    <row r="356" spans="2:9" ht="12.75" customHeight="1" x14ac:dyDescent="0.2">
      <c r="B356" s="11"/>
      <c r="C356" s="6"/>
      <c r="D356" s="71" t="s">
        <v>285</v>
      </c>
      <c r="E356" s="12"/>
      <c r="F356" s="12"/>
      <c r="G356" s="12"/>
    </row>
    <row r="357" spans="2:9" ht="12.75" customHeight="1" x14ac:dyDescent="0.2">
      <c r="B357" s="11"/>
      <c r="C357" s="6"/>
      <c r="D357" s="71"/>
      <c r="E357" s="12"/>
      <c r="F357" s="12"/>
      <c r="G357" s="12"/>
    </row>
    <row r="358" spans="2:9" ht="12.75" customHeight="1" x14ac:dyDescent="0.2">
      <c r="B358" s="11"/>
      <c r="C358" s="6"/>
      <c r="D358" s="6" t="s">
        <v>18</v>
      </c>
      <c r="E358" s="12"/>
      <c r="F358" s="12"/>
      <c r="G358" s="12"/>
    </row>
    <row r="359" spans="2:9" ht="12.75" customHeight="1" x14ac:dyDescent="0.2">
      <c r="B359" s="11"/>
      <c r="C359" s="6"/>
      <c r="D359" s="6" t="s">
        <v>19</v>
      </c>
      <c r="E359" s="12"/>
      <c r="F359" s="12"/>
      <c r="G359" s="12"/>
    </row>
    <row r="360" spans="2:9" ht="12.75" customHeight="1" x14ac:dyDescent="0.2">
      <c r="B360" s="11">
        <v>21</v>
      </c>
      <c r="C360" s="6"/>
      <c r="D360" s="15" t="s">
        <v>279</v>
      </c>
      <c r="E360" s="12">
        <v>17</v>
      </c>
      <c r="F360" s="73"/>
      <c r="G360" s="73"/>
    </row>
    <row r="361" spans="2:9" ht="12.75" customHeight="1" x14ac:dyDescent="0.2">
      <c r="B361" s="11"/>
      <c r="C361" s="1"/>
      <c r="D361" s="15" t="s">
        <v>48</v>
      </c>
      <c r="E361" s="12"/>
      <c r="F361" s="12">
        <v>131541.05310001154</v>
      </c>
      <c r="G361" s="12"/>
    </row>
    <row r="362" spans="2:9" ht="12.75" customHeight="1" x14ac:dyDescent="0.2">
      <c r="B362" s="11"/>
      <c r="C362" s="1"/>
      <c r="D362" s="15" t="s">
        <v>49</v>
      </c>
      <c r="E362" s="12"/>
      <c r="F362" s="12">
        <v>119202.76099170906</v>
      </c>
      <c r="G362" s="12"/>
    </row>
    <row r="363" spans="2:9" ht="12.75" customHeight="1" x14ac:dyDescent="0.2">
      <c r="B363" s="11"/>
      <c r="C363" s="1"/>
      <c r="D363" s="15" t="s">
        <v>50</v>
      </c>
      <c r="E363" s="12"/>
      <c r="F363" s="12">
        <v>102847.98492618444</v>
      </c>
      <c r="G363" s="12"/>
    </row>
    <row r="364" spans="2:9" ht="12.75" customHeight="1" x14ac:dyDescent="0.2">
      <c r="B364" s="48">
        <v>22</v>
      </c>
      <c r="C364" s="18"/>
      <c r="D364" s="14" t="s">
        <v>103</v>
      </c>
      <c r="E364" s="19">
        <v>2</v>
      </c>
      <c r="F364" s="19"/>
      <c r="G364" s="19"/>
    </row>
    <row r="365" spans="2:9" ht="12.75" customHeight="1" x14ac:dyDescent="0.2">
      <c r="B365" s="48"/>
      <c r="C365" s="18"/>
      <c r="D365" s="14" t="s">
        <v>104</v>
      </c>
      <c r="E365" s="19"/>
      <c r="F365" s="19">
        <v>65197.475400000003</v>
      </c>
      <c r="G365" s="19"/>
    </row>
    <row r="366" spans="2:9" ht="12.75" customHeight="1" x14ac:dyDescent="0.2">
      <c r="B366" s="49"/>
      <c r="C366" s="18"/>
      <c r="D366" s="14" t="s">
        <v>105</v>
      </c>
      <c r="E366" s="19"/>
      <c r="F366" s="19">
        <v>65197.475400000003</v>
      </c>
      <c r="G366" s="19"/>
    </row>
    <row r="367" spans="2:9" ht="12.75" customHeight="1" x14ac:dyDescent="0.2">
      <c r="B367" s="49"/>
      <c r="C367" s="18"/>
      <c r="D367" s="14" t="s">
        <v>106</v>
      </c>
      <c r="E367" s="19"/>
      <c r="F367" s="19">
        <v>60278.985000000001</v>
      </c>
      <c r="G367" s="19"/>
    </row>
    <row r="368" spans="2:9" ht="12.75" customHeight="1" x14ac:dyDescent="0.2">
      <c r="B368" s="49"/>
      <c r="C368" s="18"/>
      <c r="D368" s="14" t="s">
        <v>107</v>
      </c>
      <c r="E368" s="19"/>
      <c r="F368" s="19">
        <v>57960.5625</v>
      </c>
      <c r="G368" s="19"/>
    </row>
    <row r="369" spans="2:9" ht="12.75" customHeight="1" x14ac:dyDescent="0.2">
      <c r="B369" s="65"/>
      <c r="C369" s="6"/>
      <c r="D369" s="14" t="s">
        <v>108</v>
      </c>
      <c r="E369" s="12"/>
      <c r="F369" s="12">
        <v>57960.5625</v>
      </c>
      <c r="G369" s="12"/>
    </row>
    <row r="370" spans="2:9" ht="12.75" customHeight="1" x14ac:dyDescent="0.2">
      <c r="B370" s="49"/>
      <c r="C370" s="18"/>
      <c r="D370" s="14" t="s">
        <v>109</v>
      </c>
      <c r="E370" s="19"/>
      <c r="F370" s="19">
        <v>51526.224500000011</v>
      </c>
      <c r="G370" s="19"/>
    </row>
    <row r="371" spans="2:9" ht="12.75" customHeight="1" x14ac:dyDescent="0.2">
      <c r="B371" s="65"/>
      <c r="C371" s="6"/>
      <c r="D371" s="14" t="s">
        <v>110</v>
      </c>
      <c r="E371" s="12"/>
      <c r="F371" s="12">
        <v>51526.224500000011</v>
      </c>
      <c r="G371" s="12"/>
    </row>
    <row r="372" spans="2:9" ht="12.75" customHeight="1" x14ac:dyDescent="0.2">
      <c r="B372" s="49"/>
      <c r="C372" s="18"/>
      <c r="D372" s="14" t="s">
        <v>111</v>
      </c>
      <c r="E372" s="19"/>
      <c r="F372" s="19">
        <v>45806.304100000008</v>
      </c>
      <c r="G372" s="19"/>
    </row>
    <row r="373" spans="2:9" ht="12.75" customHeight="1" x14ac:dyDescent="0.2">
      <c r="B373" s="65"/>
      <c r="C373" s="6"/>
      <c r="D373" s="14" t="s">
        <v>112</v>
      </c>
      <c r="E373" s="12"/>
      <c r="F373" s="12">
        <v>37650.036500000009</v>
      </c>
      <c r="G373" s="12"/>
    </row>
    <row r="374" spans="2:9" ht="12.75" customHeight="1" x14ac:dyDescent="0.2">
      <c r="B374" s="11"/>
      <c r="C374" s="74"/>
      <c r="D374" s="66" t="s">
        <v>137</v>
      </c>
      <c r="E374" s="16">
        <f>SUM(E359:E373)</f>
        <v>19</v>
      </c>
      <c r="F374" s="12"/>
      <c r="G374" s="16">
        <f>SUM(G359:G373)</f>
        <v>0</v>
      </c>
      <c r="I374" s="16">
        <f>SUM(I359:I373)</f>
        <v>0</v>
      </c>
    </row>
    <row r="375" spans="2:9" ht="12.75" customHeight="1" x14ac:dyDescent="0.2">
      <c r="B375" s="11"/>
      <c r="C375" s="6"/>
      <c r="D375" s="6"/>
      <c r="E375" s="13"/>
      <c r="F375" s="12"/>
      <c r="G375" s="12"/>
    </row>
    <row r="376" spans="2:9" ht="12.75" customHeight="1" x14ac:dyDescent="0.2">
      <c r="B376" s="11"/>
      <c r="C376" s="1"/>
      <c r="D376" s="1" t="s">
        <v>18</v>
      </c>
      <c r="E376" s="12"/>
      <c r="F376" s="12"/>
      <c r="G376" s="12"/>
    </row>
    <row r="377" spans="2:9" ht="12.75" customHeight="1" x14ac:dyDescent="0.2">
      <c r="B377" s="11"/>
      <c r="C377" s="1"/>
      <c r="D377" s="1" t="s">
        <v>138</v>
      </c>
      <c r="E377" s="12"/>
      <c r="F377" s="12"/>
      <c r="G377" s="12"/>
    </row>
    <row r="378" spans="2:9" ht="12.75" customHeight="1" x14ac:dyDescent="0.2">
      <c r="B378" s="11">
        <v>23</v>
      </c>
      <c r="C378" s="1"/>
      <c r="D378" s="1" t="s">
        <v>143</v>
      </c>
      <c r="E378" s="12">
        <v>1</v>
      </c>
      <c r="F378" s="12">
        <v>199958.45192699399</v>
      </c>
      <c r="G378" s="12"/>
    </row>
    <row r="379" spans="2:9" ht="12.75" customHeight="1" x14ac:dyDescent="0.2">
      <c r="B379" s="11">
        <v>24</v>
      </c>
      <c r="C379" s="1"/>
      <c r="D379" s="1" t="s">
        <v>156</v>
      </c>
      <c r="E379" s="12">
        <v>1</v>
      </c>
      <c r="F379" s="12">
        <v>160674.99064374989</v>
      </c>
      <c r="G379" s="12"/>
    </row>
    <row r="380" spans="2:9" ht="12.75" customHeight="1" x14ac:dyDescent="0.2">
      <c r="B380" s="11"/>
      <c r="C380" s="74"/>
      <c r="D380" s="66" t="s">
        <v>137</v>
      </c>
      <c r="E380" s="16">
        <f>SUM(E378:E379)</f>
        <v>2</v>
      </c>
      <c r="F380" s="12"/>
      <c r="G380" s="16">
        <f>SUM(G378:G379)</f>
        <v>0</v>
      </c>
      <c r="I380" s="16">
        <f>SUM(I378:I379)</f>
        <v>0</v>
      </c>
    </row>
    <row r="381" spans="2:9" ht="12.75" customHeight="1" x14ac:dyDescent="0.2">
      <c r="B381" s="11"/>
      <c r="C381" s="1"/>
      <c r="D381" s="1"/>
      <c r="E381" s="75"/>
      <c r="F381" s="12"/>
      <c r="G381" s="12"/>
    </row>
    <row r="382" spans="2:9" ht="12.75" customHeight="1" x14ac:dyDescent="0.2">
      <c r="B382" s="11"/>
      <c r="C382" s="1"/>
      <c r="D382" s="1" t="s">
        <v>274</v>
      </c>
      <c r="E382" s="16">
        <f>E293+E304+E325+E334+E343+E354+E374+E380</f>
        <v>113</v>
      </c>
      <c r="F382" s="12"/>
      <c r="G382" s="16">
        <f>G293+G304+G325+G334+G343+G354+G374+G380</f>
        <v>0</v>
      </c>
      <c r="I382" s="16">
        <f>I293+I304+I325+I334+I343+I354+I374+I380</f>
        <v>0</v>
      </c>
    </row>
    <row r="383" spans="2:9" ht="12.75" customHeight="1" x14ac:dyDescent="0.2">
      <c r="B383" s="11"/>
      <c r="C383" s="1"/>
      <c r="D383" s="1"/>
      <c r="E383" s="20"/>
      <c r="F383" s="12"/>
      <c r="G383" s="12"/>
    </row>
    <row r="384" spans="2:9" ht="12.75" customHeight="1" x14ac:dyDescent="0.2">
      <c r="B384" s="11"/>
      <c r="C384" s="1"/>
      <c r="D384" s="1" t="s">
        <v>280</v>
      </c>
      <c r="E384" s="12">
        <f>E275+E382</f>
        <v>11974</v>
      </c>
      <c r="F384" s="12"/>
      <c r="G384" s="12">
        <f>G275+G382</f>
        <v>0</v>
      </c>
      <c r="I384" s="12">
        <f>I275+I382</f>
        <v>0</v>
      </c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9" fitToHeight="0" orientation="landscape" r:id="rId1"/>
  <headerFooter alignWithMargins="0">
    <oddFooter>&amp;R&amp;"Times New Roman,Bold"&amp;10&amp;A</oddFooter>
  </headerFooter>
  <rowBreaks count="1" manualBreakCount="1">
    <brk id="74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406EFB-7F0E-4500-9440-FABC07DBE33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c889e11-2f3c-4070-9ad9-cc7ef75586e0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4CBD5D-F95A-4B5A-AA7F-54F7DCA03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A32C96-2C7D-4537-B235-6B09203B41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UAMS 2025-27 Form A</vt:lpstr>
      <vt:lpstr>UAMS Vacancies</vt:lpstr>
      <vt:lpstr>'UAMS 2025-27 Form A'!Print_Area</vt:lpstr>
      <vt:lpstr>'UAMS Vacancies'!Print_Area</vt:lpstr>
      <vt:lpstr>'UAMS 2025-27 Form A'!Print_Titles</vt:lpstr>
      <vt:lpstr>'UAMS Vacancies'!Print_Titles</vt:lpstr>
    </vt:vector>
  </TitlesOfParts>
  <Manager/>
  <Company>UAMS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Parnell, Sam</dc:creator>
  <cp:keywords/>
  <dc:description/>
  <cp:lastModifiedBy>Chandra Robinson (ADHE)</cp:lastModifiedBy>
  <cp:revision/>
  <cp:lastPrinted>2024-02-07T18:49:08Z</cp:lastPrinted>
  <dcterms:created xsi:type="dcterms:W3CDTF">2020-05-14T14:41:36Z</dcterms:created>
  <dcterms:modified xsi:type="dcterms:W3CDTF">2024-05-19T00:14:00Z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</Properties>
</file>