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Legislative Appropriation Requests\2022 Fiscal Request\"/>
    </mc:Choice>
  </mc:AlternateContent>
  <bookViews>
    <workbookView xWindow="930" yWindow="0" windowWidth="27870" windowHeight="14085" tabRatio="742" activeTab="5"/>
  </bookViews>
  <sheets>
    <sheet name="FR-1 Approp Summary" sheetId="18" r:id="rId1"/>
    <sheet name="FR-2 Nonformula" sheetId="16" r:id="rId2"/>
    <sheet name="FR-3 AHECB REC" sheetId="15" r:id="rId3"/>
    <sheet name="FR-4" sheetId="9" r:id="rId4"/>
    <sheet name="FR-5" sheetId="10" r:id="rId5"/>
    <sheet name="FR-6" sheetId="12" r:id="rId6"/>
    <sheet name="Minority Contract" sheetId="19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" localSheetId="1">'FR-2 Nonformula'!$A$1:$G$36</definedName>
    <definedName name="A">#REF!</definedName>
    <definedName name="B">#REF!</definedName>
    <definedName name="GR" localSheetId="0">'FR-1 Approp Summary'!$A$1:$N$31</definedName>
    <definedName name="GR" localSheetId="2">'FR-3 AHECB REC'!$A$1:$I$31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'FR-1 Approp Summary'!$A$1:$N$47</definedName>
    <definedName name="_xlnm.Print_Area" localSheetId="1">'FR-2 Nonformula'!$A$1:$G$37</definedName>
    <definedName name="_xlnm.Print_Area" localSheetId="2">'FR-3 AHECB REC'!$A$1:$I$32</definedName>
    <definedName name="_xlnm.Print_Area" localSheetId="3">'FR-4'!$A$1:$J$42</definedName>
    <definedName name="_xlnm.Print_Area" localSheetId="4">'FR-5'!$A$1:$L$24</definedName>
    <definedName name="_xlnm.Print_Area" localSheetId="5">'FR-6'!$A$1:$P$39</definedName>
    <definedName name="_xlnm.Print_Area" localSheetId="6">'Minority Contract'!$A$1:$H$32</definedName>
    <definedName name="Print_Area_MI" localSheetId="0">'FR-1 Approp Summary'!$A$1:$N$32</definedName>
    <definedName name="Print_Area_MI" localSheetId="1">'FR-2 Nonformula'!$A$1:$G$36</definedName>
    <definedName name="Print_Area_MI" localSheetId="2">'FR-3 AHECB REC'!$A$1:$I$32</definedName>
    <definedName name="Print_Area_MI" localSheetId="3">'FR-4'!$A$1:$I$41</definedName>
    <definedName name="Print_Area_MI" localSheetId="4">'FR-5'!$A$1:$L$24</definedName>
    <definedName name="Print_Area_MI" localSheetId="5">'FR-6'!$A$1:$P$39</definedName>
    <definedName name="Print_Area_MI">#REF!</definedName>
    <definedName name="REVISED">'FR-4'!$A$25:$A$35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D16" i="10" l="1"/>
  <c r="K32" i="12"/>
  <c r="K31" i="12"/>
  <c r="H32" i="12"/>
  <c r="H31" i="12"/>
  <c r="E32" i="12"/>
  <c r="E31" i="12"/>
  <c r="C4" i="16"/>
  <c r="D34" i="16"/>
  <c r="G25" i="16"/>
  <c r="F25" i="16"/>
  <c r="E25" i="16"/>
  <c r="D25" i="16"/>
  <c r="I45" i="18"/>
  <c r="K29" i="18"/>
  <c r="M29" i="18"/>
  <c r="K28" i="18"/>
  <c r="M28" i="18"/>
  <c r="K27" i="18"/>
  <c r="M27" i="18"/>
  <c r="K25" i="18"/>
  <c r="M25" i="18"/>
  <c r="K24" i="18"/>
  <c r="M24" i="18"/>
  <c r="K23" i="18"/>
  <c r="M23" i="18"/>
  <c r="K22" i="18"/>
  <c r="L22" i="18"/>
  <c r="K21" i="18"/>
  <c r="M21" i="18"/>
  <c r="G29" i="18"/>
  <c r="G28" i="18"/>
  <c r="G27" i="18"/>
  <c r="G25" i="18"/>
  <c r="G24" i="18"/>
  <c r="G23" i="18"/>
  <c r="G30" i="18"/>
  <c r="G22" i="18"/>
  <c r="G21" i="18"/>
  <c r="E29" i="18"/>
  <c r="E27" i="18"/>
  <c r="E25" i="18"/>
  <c r="E28" i="18"/>
  <c r="E24" i="18"/>
  <c r="E23" i="18"/>
  <c r="E22" i="18"/>
  <c r="E21" i="18"/>
  <c r="J16" i="10"/>
  <c r="I16" i="10"/>
  <c r="I20" i="10"/>
  <c r="H16" i="10"/>
  <c r="H20" i="10"/>
  <c r="B28" i="19"/>
  <c r="F29" i="15"/>
  <c r="N19" i="18"/>
  <c r="G14" i="10"/>
  <c r="B23" i="19"/>
  <c r="K10" i="10"/>
  <c r="G10" i="10"/>
  <c r="M26" i="18"/>
  <c r="B7" i="19"/>
  <c r="B4" i="12"/>
  <c r="C2" i="10"/>
  <c r="E4" i="9"/>
  <c r="F4" i="15"/>
  <c r="L19" i="18"/>
  <c r="J19" i="18"/>
  <c r="H19" i="18"/>
  <c r="F19" i="18"/>
  <c r="G24" i="9"/>
  <c r="I10" i="18"/>
  <c r="G21" i="15"/>
  <c r="I9" i="18"/>
  <c r="I19" i="18"/>
  <c r="G34" i="16"/>
  <c r="F34" i="16"/>
  <c r="E34" i="16"/>
  <c r="I29" i="15"/>
  <c r="E29" i="15"/>
  <c r="H29" i="15"/>
  <c r="H30" i="15"/>
  <c r="I21" i="15"/>
  <c r="I30" i="15"/>
  <c r="H21" i="15"/>
  <c r="K9" i="18"/>
  <c r="F21" i="15"/>
  <c r="F30" i="15"/>
  <c r="E21" i="15"/>
  <c r="H24" i="9"/>
  <c r="K10" i="18"/>
  <c r="I32" i="9"/>
  <c r="I33" i="9"/>
  <c r="F32" i="9"/>
  <c r="F33" i="9"/>
  <c r="H32" i="9"/>
  <c r="E32" i="9"/>
  <c r="I24" i="9"/>
  <c r="F24" i="9"/>
  <c r="G10" i="18"/>
  <c r="E24" i="9"/>
  <c r="E33" i="9"/>
  <c r="K9" i="10"/>
  <c r="K11" i="10"/>
  <c r="K12" i="10"/>
  <c r="K13" i="10"/>
  <c r="K15" i="10"/>
  <c r="K17" i="10"/>
  <c r="K18" i="10"/>
  <c r="J20" i="10"/>
  <c r="G9" i="10"/>
  <c r="G11" i="10"/>
  <c r="G12" i="10"/>
  <c r="G13" i="10"/>
  <c r="G15" i="10"/>
  <c r="G16" i="10"/>
  <c r="G17" i="10"/>
  <c r="G18" i="10"/>
  <c r="F16" i="10"/>
  <c r="F20" i="10"/>
  <c r="E16" i="10"/>
  <c r="E20" i="10"/>
  <c r="D20" i="10"/>
  <c r="H35" i="12"/>
  <c r="K35" i="12"/>
  <c r="K37" i="12"/>
  <c r="E35" i="12"/>
  <c r="O28" i="12"/>
  <c r="O27" i="12"/>
  <c r="O23" i="12"/>
  <c r="O22" i="12"/>
  <c r="O18" i="12"/>
  <c r="O17" i="12"/>
  <c r="O13" i="12"/>
  <c r="O12" i="12"/>
  <c r="O32" i="12"/>
  <c r="H33" i="9"/>
  <c r="O31" i="12"/>
  <c r="O35" i="12"/>
  <c r="K8" i="12"/>
  <c r="E10" i="18"/>
  <c r="E30" i="15"/>
  <c r="E9" i="18"/>
  <c r="E19" i="18"/>
  <c r="M10" i="18"/>
  <c r="K30" i="18"/>
  <c r="L21" i="18"/>
  <c r="K16" i="10"/>
  <c r="K20" i="10"/>
  <c r="G20" i="10"/>
  <c r="M9" i="18"/>
  <c r="M19" i="18"/>
  <c r="K19" i="18"/>
  <c r="K31" i="18"/>
  <c r="F23" i="18"/>
  <c r="H24" i="18"/>
  <c r="H25" i="18"/>
  <c r="H27" i="18"/>
  <c r="H22" i="18"/>
  <c r="H26" i="18"/>
  <c r="H29" i="18"/>
  <c r="H21" i="18"/>
  <c r="H28" i="18"/>
  <c r="G9" i="18"/>
  <c r="G19" i="18"/>
  <c r="G31" i="18"/>
  <c r="H23" i="18"/>
  <c r="L28" i="18"/>
  <c r="L27" i="18"/>
  <c r="M22" i="18"/>
  <c r="L29" i="18"/>
  <c r="L24" i="18"/>
  <c r="L26" i="18"/>
  <c r="L23" i="18"/>
  <c r="L30" i="18"/>
  <c r="E30" i="18"/>
  <c r="L25" i="18"/>
  <c r="H30" i="18"/>
  <c r="F29" i="18"/>
  <c r="F21" i="18"/>
  <c r="F26" i="18"/>
  <c r="F28" i="18"/>
  <c r="F22" i="18"/>
  <c r="F27" i="18"/>
  <c r="F24" i="18"/>
  <c r="F25" i="18"/>
  <c r="E31" i="18"/>
  <c r="M30" i="18"/>
  <c r="F30" i="18"/>
  <c r="N23" i="18"/>
  <c r="N24" i="18"/>
  <c r="N26" i="18"/>
  <c r="N27" i="18"/>
  <c r="N21" i="18"/>
  <c r="N30" i="18"/>
  <c r="N25" i="18"/>
  <c r="N28" i="18"/>
  <c r="N29" i="18"/>
  <c r="N22" i="18"/>
  <c r="M31" i="18"/>
</calcChain>
</file>

<file path=xl/sharedStrings.xml><?xml version="1.0" encoding="utf-8"?>
<sst xmlns="http://schemas.openxmlformats.org/spreadsheetml/2006/main" count="350" uniqueCount="204">
  <si>
    <t>(NAME OF INSTITUTION)</t>
  </si>
  <si>
    <t>SUMMARY OF UNRESTRICTED EDUCATIONAL AND GENERAL CURRENT FUND EXPENDITURES AND INCOME</t>
  </si>
  <si>
    <t>NAME OF INSTITUTION</t>
  </si>
  <si>
    <t>EXPENDITURE</t>
  </si>
  <si>
    <t>CATEGORIES</t>
  </si>
  <si>
    <t>ACTUAL</t>
  </si>
  <si>
    <t xml:space="preserve"> </t>
  </si>
  <si>
    <t>MANDATORY TRANSFERS</t>
  </si>
  <si>
    <t>AUXILIARY TRANSFERS</t>
  </si>
  <si>
    <t>NON-MANDATORY TRANSFERS</t>
  </si>
  <si>
    <t>TOTAL UNREST. E&amp;G EXP.</t>
  </si>
  <si>
    <t>NET LOCAL INCOME</t>
  </si>
  <si>
    <t>STATE FUNDS:</t>
  </si>
  <si>
    <t>TOTAL SOURCES OF INCOME</t>
  </si>
  <si>
    <t>B U D G E T E D</t>
  </si>
  <si>
    <t/>
  </si>
  <si>
    <t>FUND</t>
  </si>
  <si>
    <t>BUDGETED</t>
  </si>
  <si>
    <t xml:space="preserve"> AHECB RECOMMENDATION</t>
  </si>
  <si>
    <t>LEGISLATIVE RECOMMENDATION</t>
  </si>
  <si>
    <t>D E S C R I P T I O N</t>
  </si>
  <si>
    <t>REGULAR SALARIES</t>
  </si>
  <si>
    <t>EXTRA HELP WAGES</t>
  </si>
  <si>
    <t>OVERTIME</t>
  </si>
  <si>
    <t>PERSONAL SERVICES MATCHING</t>
  </si>
  <si>
    <t>OPERATING EXPENSES</t>
  </si>
  <si>
    <t>CONFERENCE FEES &amp; TRAVEL</t>
  </si>
  <si>
    <t>CAPITAL OUTLAY</t>
  </si>
  <si>
    <t>FUNDED DEPRECIATION</t>
  </si>
  <si>
    <t>TOTAL APPROPRIATION</t>
  </si>
  <si>
    <t>GENERAL REVENUE</t>
  </si>
  <si>
    <t>FEDERAL FUNDS IN STATE TREASURY</t>
  </si>
  <si>
    <t>TOTAL INCOME</t>
  </si>
  <si>
    <t>APPROPRIATION ACT FORM - CASH FUNDS</t>
  </si>
  <si>
    <t>CAPITAL IMPROVEMENTS</t>
  </si>
  <si>
    <t>DEBT SERVICE</t>
  </si>
  <si>
    <t>FUND TRANSFERS, REFUNDS AND INVESTMENTS</t>
  </si>
  <si>
    <t>FEDERAL CASH FUNDS</t>
  </si>
  <si>
    <t>OTHER CASH FUNDS</t>
  </si>
  <si>
    <t>AUTHORIZED</t>
  </si>
  <si>
    <t xml:space="preserve"> A C T U A L</t>
  </si>
  <si>
    <t>A C T I V I T Y</t>
  </si>
  <si>
    <t>OPERATING</t>
  </si>
  <si>
    <t>DEBT</t>
  </si>
  <si>
    <t>NET</t>
  </si>
  <si>
    <t>INCOME</t>
  </si>
  <si>
    <t>EXPENSES</t>
  </si>
  <si>
    <t>SERVICE</t>
  </si>
  <si>
    <t>* Intercollegiate athletic income should include the institutional board of trustees' approved student athletic fees.</t>
  </si>
  <si>
    <t>EMPLOYMENT INFORMATION</t>
  </si>
  <si>
    <t>IDENTIFICATION BY EMPLOYMENT CLASSIFICATION</t>
  </si>
  <si>
    <t>Nonclassified Administrative Employees:</t>
  </si>
  <si>
    <t>White Male:</t>
  </si>
  <si>
    <t>Black Male:</t>
  </si>
  <si>
    <t>Other Male:</t>
  </si>
  <si>
    <t>Total</t>
  </si>
  <si>
    <t>Male:</t>
  </si>
  <si>
    <t>White Female:</t>
  </si>
  <si>
    <t>Black Female:</t>
  </si>
  <si>
    <t>Other Female:</t>
  </si>
  <si>
    <t>Female:</t>
  </si>
  <si>
    <t>Nonclassified Health Care Employees:</t>
  </si>
  <si>
    <t>Classified Employees:</t>
  </si>
  <si>
    <t>Faculty:</t>
  </si>
  <si>
    <t>Total White Male:</t>
  </si>
  <si>
    <t>Total Black Male:</t>
  </si>
  <si>
    <t>Total Other Male:</t>
  </si>
  <si>
    <t>Total White Female:</t>
  </si>
  <si>
    <t>Total Black Female:</t>
  </si>
  <si>
    <t>Total Other Female:</t>
  </si>
  <si>
    <t>Total White:</t>
  </si>
  <si>
    <t>Total Black:</t>
  </si>
  <si>
    <t>Total Other:</t>
  </si>
  <si>
    <t>Employees:</t>
  </si>
  <si>
    <t>Total Minority:</t>
  </si>
  <si>
    <t>AND AHECB GENERAL REVENUE RECOMMENDATIONS</t>
  </si>
  <si>
    <t>EDUCATIONAL EXCELLENCE TRUST FUND</t>
  </si>
  <si>
    <t>WORKFORCE 2000</t>
  </si>
  <si>
    <t xml:space="preserve"> INSTITUTIONAL REQUEST /</t>
  </si>
  <si>
    <t>APPROPRIATION</t>
  </si>
  <si>
    <t>RECOMMENDATION</t>
  </si>
  <si>
    <t>REQUEST</t>
  </si>
  <si>
    <t>INSTITUTION</t>
  </si>
  <si>
    <t>APPROPRIATION ACT FORM - STATE TREASURY</t>
  </si>
  <si>
    <t>TOBACCO SETTLEMENT FUNDS</t>
  </si>
  <si>
    <t>PROFESSIONAL FEES AND SERVICES</t>
  </si>
  <si>
    <t>TOTAL NUMBER OF POSITIONS  (GENERAL REVENUE AND CASH COMBINED)</t>
  </si>
  <si>
    <t>SPECIAL REVENUES * [WF2000]</t>
  </si>
  <si>
    <t xml:space="preserve">     organizations and student publications; or from auxiliary to other funds (e.g. plant funds), shown as a negative number.</t>
  </si>
  <si>
    <t>TOBACCO POSITIONS</t>
  </si>
  <si>
    <t xml:space="preserve">REGULAR POSITIONS </t>
  </si>
  <si>
    <t>EDUCATIONAL EXCELLENCE</t>
  </si>
  <si>
    <t>%</t>
  </si>
  <si>
    <t>INSTITUTION APPROPRIATION SUMMARY</t>
  </si>
  <si>
    <t>STATE TREASURY</t>
  </si>
  <si>
    <t>CASH</t>
  </si>
  <si>
    <t>SPECIAL REVENUES</t>
  </si>
  <si>
    <t>CASH FUNDS</t>
  </si>
  <si>
    <t>FEDERAL FUNDS</t>
  </si>
  <si>
    <t>OTHER FUNDS</t>
  </si>
  <si>
    <t>HISTORICAL DATA</t>
  </si>
  <si>
    <t>POS</t>
  </si>
  <si>
    <t>INSTITUTION REQUEST &amp; AHECB RECOMMENDATION</t>
  </si>
  <si>
    <t>INST REQUEST</t>
  </si>
  <si>
    <t>AHECB REC</t>
  </si>
  <si>
    <t>FUNDING SOURCES</t>
  </si>
  <si>
    <t>TOTAL</t>
  </si>
  <si>
    <t>EXCESS (FUNDING)/APPROPRIATION</t>
  </si>
  <si>
    <t>LESS RESERVES FOR:</t>
  </si>
  <si>
    <t>ACCOUNTS RECEIVABLE</t>
  </si>
  <si>
    <t>INVENTORIES</t>
  </si>
  <si>
    <t>YEAR-END ENCUMBRANCES NOT YET RECORDED AS LIABILITIES</t>
  </si>
  <si>
    <t>INSURANCE DEDUCTIBLES</t>
  </si>
  <si>
    <t>MAJOR CRITICAL SYSTEMS FAILURES</t>
  </si>
  <si>
    <t>60 DAYS OF SALARIES &amp; BENEFITS (CASH FLOW PURPOSES)</t>
  </si>
  <si>
    <t>RESERVE FOR SPECIFIC ITEM (SOFTWARE, EQUIPMENT, ETC.)</t>
  </si>
  <si>
    <t>OTHER (FOOTNOTE BELOW)</t>
  </si>
  <si>
    <t>*Line 12 Prior Year Fund Balance includes only the portion of the fund balance needed to balance that fiscal year's budget.</t>
  </si>
  <si>
    <t>PRIOR YEAR FUND BALANCE*</t>
  </si>
  <si>
    <t>PRIOR YEAR FUND BALANCE**</t>
  </si>
  <si>
    <t>AUXILIARY ENTERPRISE CASH INCOME AND EXPENDITURES</t>
  </si>
  <si>
    <t>ARKANSAS PUBLIC HIGHER EDUCATION INSTITUTIONS AND ENTITIES</t>
  </si>
  <si>
    <t>Required by A.C.A. 25-36-104</t>
  </si>
  <si>
    <t xml:space="preserve">Institution     </t>
  </si>
  <si>
    <t>Minority Type per A.C.A. 15-4-303 (2)</t>
  </si>
  <si>
    <t>Minority Business</t>
  </si>
  <si>
    <t>Total Contract Awarded</t>
  </si>
  <si>
    <t>African American</t>
  </si>
  <si>
    <t>Hispanic American</t>
  </si>
  <si>
    <t>American Indian</t>
  </si>
  <si>
    <t>Asian American</t>
  </si>
  <si>
    <t>Pacific Islander American</t>
  </si>
  <si>
    <t>Disabled Veteran</t>
  </si>
  <si>
    <t>TOTAL NUMBER OF MINORITY CONTRACTS AWARDED</t>
  </si>
  <si>
    <t>TOTAL EXPENDITURES ON CONTRACTS AWARDED</t>
  </si>
  <si>
    <t>% OF MINORITY CONTRACTS AWARDED</t>
  </si>
  <si>
    <t>NOTES:</t>
  </si>
  <si>
    <t>% = minority contracts/all contracts</t>
  </si>
  <si>
    <t>TUITION AND MANDATORY FEES</t>
  </si>
  <si>
    <t>ALL OTHER FEES</t>
  </si>
  <si>
    <t>SALES AND SERVICES RELATED TO EDUCATIONAL DEPARTMENTS</t>
  </si>
  <si>
    <t>INVESTMENT INCOME</t>
  </si>
  <si>
    <t>HOUSING</t>
  </si>
  <si>
    <t>FOOD SERVICES</t>
  </si>
  <si>
    <t xml:space="preserve"> STUDENT UNION</t>
  </si>
  <si>
    <t>BOOKSTORE</t>
  </si>
  <si>
    <t>STUDENT ORGANIZATIONS AND PUBLICATIONS</t>
  </si>
  <si>
    <t>SUBTOTAL</t>
  </si>
  <si>
    <t>GRAND TOTAL INCOME, OPERATING EXPENSES, &amp; DEBT SERVICE FOR AUXILIARY ENTERPRISES</t>
  </si>
  <si>
    <t>total expenditures is for ALL contracts awarded by institution</t>
  </si>
  <si>
    <t xml:space="preserve">Total Contract(s) Amount Awarded </t>
  </si>
  <si>
    <t>AHECB RECOMMEND</t>
  </si>
  <si>
    <t>Enter any portion of the fund balance listed above that is a non-spendable item or is reserved for a specific</t>
  </si>
  <si>
    <t xml:space="preserve">purpose as described on these lines.  Do not change the titles of the lines, use the Other line and </t>
  </si>
  <si>
    <t>a footnote for any items not listed.  Insurance deductibles is listed for the amount of your deductible</t>
  </si>
  <si>
    <t>you could be responsible for and not necessarily that you expect to pay that deductible in the coming year.</t>
  </si>
  <si>
    <t>D19</t>
  </si>
  <si>
    <t>B31</t>
  </si>
  <si>
    <t>FORM FR-6</t>
  </si>
  <si>
    <t>FORM FR-5</t>
  </si>
  <si>
    <t>STATE CONTRACTS OVER $50,000 AWARDED TO MINORITY OWNED BUSINESSES</t>
  </si>
  <si>
    <t>** For both two-year and four-year institutions, line 9, Athletic Transfer should contain the amount transferred from E&amp;G to athletics.</t>
  </si>
  <si>
    <t>*** For both two-year and four-year institutions, line 10, Other Transfers should contain the amount either transferred from E&amp;G to support the college union, student</t>
  </si>
  <si>
    <t>UNRESERVED EDUCATIONAL &amp; GENERAL FUND BALANCE</t>
  </si>
  <si>
    <t>BUDGETED*</t>
  </si>
  <si>
    <t>*  The amounts for Revenue Stabilization Act, Educational Excellence Trust Fund, and Workforce 2000 are based on the DF&amp;A forecast.</t>
  </si>
  <si>
    <t>PRIOR YEAR BALANCE**</t>
  </si>
  <si>
    <t>** Line 18 Prior Year Fund Balance includes only the portion of the fund balance needed to balance that fiscal year's budget.</t>
  </si>
  <si>
    <t>*** Funds received for operating purposes from state appropriations other than RSA, EETF, and WF2000 (e.g. General Improvement) should be reported on Line 23 "Other State Funds" and identified in a footnote.</t>
  </si>
  <si>
    <t>* Report WF2000 funds on line 17 - "Special Revenues".</t>
  </si>
  <si>
    <t>**Line 14 Prior Year Fund Balance includes only the portion of the fund balance needed to balance that fiscal year's budget.</t>
  </si>
  <si>
    <t>OTHER STATE TREASURY FUNDS  (FOOTNOTE BELOW)</t>
  </si>
  <si>
    <t>FORM FR-2 Nonformula</t>
  </si>
  <si>
    <t xml:space="preserve">     FORM FR-4</t>
  </si>
  <si>
    <t xml:space="preserve">     FORM FR-3</t>
  </si>
  <si>
    <t>EXTRA HELP ***</t>
  </si>
  <si>
    <t>*** The total number of Extra-Help shown in the requested column will be the total extra-Help positions [General Revenue and Cash] requested to be authorized.</t>
  </si>
  <si>
    <t>INTERCOLLEGIATE ATHLETICS*</t>
  </si>
  <si>
    <t xml:space="preserve"> ATHLETIC TRANSFER**</t>
  </si>
  <si>
    <t>OTHER TRANSFERS*** (FOOTNOTE BELOW)</t>
  </si>
  <si>
    <t>DELTA STATE UNIVERSITY</t>
  </si>
  <si>
    <t>DRS Services Support</t>
  </si>
  <si>
    <t>Akins Janitorial</t>
  </si>
  <si>
    <t>Quality Security Services</t>
  </si>
  <si>
    <t>X</t>
  </si>
  <si>
    <t>(Total Expenditures equals ALL Contracts Exceeding $50,000--Minority and Non-Minority)</t>
  </si>
  <si>
    <t>RESEARCH</t>
  </si>
  <si>
    <t>PUBLIC SERVICE</t>
  </si>
  <si>
    <t>OTHER STATE TREASURY FUNDS  (FOOTNOTE BELOW)***</t>
  </si>
  <si>
    <t>NOTE:  Line 23 "Other State Treasury Funds"- $500,000 in General Improvement Funds</t>
  </si>
  <si>
    <t>*** Funds received for operating purposes from state appropriations other than RSA, EETF, and WF2000 (e.g. General Improvement) should be reported on Line 20 "Other State Treasury Funds" and identified in a footnote.</t>
  </si>
  <si>
    <t>** Line 17 Prior Year Fund Balance includes only the portion of the fund balance needed to balance that fiscal year's budget.</t>
  </si>
  <si>
    <t>2020-2021</t>
  </si>
  <si>
    <t>2022-2023 Fiscal Year</t>
  </si>
  <si>
    <t>2021-2022</t>
  </si>
  <si>
    <t>2022-2023</t>
  </si>
  <si>
    <t>Must equal the ending balance for 2021 fiscal year on Series 17-4, Unrestricted E&amp;G Funds (Column A)</t>
  </si>
  <si>
    <t>FOR THE 2022-2023 Fiscal Year (Non-Formula Entities)</t>
  </si>
  <si>
    <t>UNRESTRICTED EDUCATIONAL &amp; GENERAL FUND BALANCE AS OF JUNE 30, 2021:</t>
  </si>
  <si>
    <t>2022-2023 FISCAL YEAR</t>
  </si>
  <si>
    <t>(As of November 1, 2020)</t>
  </si>
  <si>
    <t>Fiscal Year 2021</t>
  </si>
  <si>
    <t>2022-2023 FISCAL YEAR INSTITUTIONAL REQUESTS / AHECB RECOMMENDATIONS</t>
  </si>
  <si>
    <t>TOTAL NUMBER OF EMPLOYEES IN FISCAL YEAR 2020-2021: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</si>
</sst>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;[Red]&quot;$&quot;#,##0"/>
    <numFmt numFmtId="166" formatCode="&quot;$&quot;#,##0.0000"/>
  </numFmts>
  <fonts count="21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theme="0"/>
        <bgColor indexed="64"/>
      </patternFill>
    </fill>
  </fills>
  <borders count="1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80">
    <xf numFmtId="0" fontId="0" fillId="0" borderId="0" xfId="0"/>
    <xf numFmtId="37" fontId="4" fillId="0" borderId="0" xfId="9" applyFont="1"/>
    <xf numFmtId="37" fontId="4" fillId="0" borderId="0" xfId="9" applyFont="1" applyAlignment="1">
      <alignment horizontal="centerContinuous"/>
    </xf>
    <xf numFmtId="37" fontId="3" fillId="0" borderId="0" xfId="9" applyFont="1" applyBorder="1"/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0" borderId="0" xfId="9" applyFont="1" applyAlignment="1">
      <alignment horizontal="centerContinuous"/>
    </xf>
    <xf numFmtId="37" fontId="3" fillId="0" borderId="0" xfId="10" applyFont="1" applyAlignment="1" applyProtection="1">
      <alignment horizontal="centerContinuous"/>
      <protection locked="0"/>
    </xf>
    <xf numFmtId="37" fontId="4" fillId="0" borderId="0" xfId="10" applyFont="1" applyProtection="1">
      <protection locked="0"/>
    </xf>
    <xf numFmtId="37" fontId="3" fillId="0" borderId="0" xfId="10" applyFont="1" applyProtection="1">
      <protection locked="0"/>
    </xf>
    <xf numFmtId="37" fontId="3" fillId="0" borderId="0" xfId="10" applyFont="1" applyAlignment="1" applyProtection="1">
      <alignment horizontal="left"/>
      <protection locked="0"/>
    </xf>
    <xf numFmtId="5" fontId="3" fillId="0" borderId="0" xfId="10" applyNumberFormat="1" applyFont="1" applyProtection="1">
      <protection locked="0"/>
    </xf>
    <xf numFmtId="5" fontId="4" fillId="0" borderId="0" xfId="10" applyNumberFormat="1" applyFont="1" applyProtection="1">
      <protection locked="0"/>
    </xf>
    <xf numFmtId="37" fontId="3" fillId="0" borderId="0" xfId="10" applyNumberFormat="1" applyFont="1" applyProtection="1">
      <protection locked="0"/>
    </xf>
    <xf numFmtId="37" fontId="4" fillId="0" borderId="0" xfId="10" applyNumberFormat="1" applyFont="1" applyProtection="1">
      <protection locked="0"/>
    </xf>
    <xf numFmtId="37" fontId="3" fillId="0" borderId="0" xfId="10" applyFont="1" applyAlignment="1" applyProtection="1">
      <alignment horizontal="right"/>
      <protection locked="0"/>
    </xf>
    <xf numFmtId="37" fontId="4" fillId="0" borderId="0" xfId="7" applyFont="1" applyProtection="1">
      <protection locked="0"/>
    </xf>
    <xf numFmtId="37" fontId="3" fillId="0" borderId="0" xfId="7" applyFont="1" applyProtection="1">
      <protection locked="0"/>
    </xf>
    <xf numFmtId="37" fontId="3" fillId="0" borderId="0" xfId="7" applyFont="1" applyAlignment="1" applyProtection="1">
      <alignment horizontal="centerContinuous"/>
      <protection locked="0"/>
    </xf>
    <xf numFmtId="37" fontId="4" fillId="0" borderId="0" xfId="8" applyFont="1" applyProtection="1">
      <protection locked="0"/>
    </xf>
    <xf numFmtId="37" fontId="4" fillId="0" borderId="0" xfId="8" applyFont="1" applyAlignment="1" applyProtection="1">
      <alignment horizontal="centerContinuous"/>
      <protection locked="0"/>
    </xf>
    <xf numFmtId="37" fontId="3" fillId="0" borderId="0" xfId="8" applyFont="1" applyProtection="1">
      <protection locked="0"/>
    </xf>
    <xf numFmtId="37" fontId="3" fillId="0" borderId="0" xfId="8" applyFont="1" applyAlignment="1" applyProtection="1">
      <alignment horizontal="left"/>
      <protection locked="0"/>
    </xf>
    <xf numFmtId="37" fontId="4" fillId="0" borderId="0" xfId="10" applyFont="1" applyAlignment="1" applyProtection="1">
      <alignment horizontal="centerContinuous"/>
      <protection locked="0"/>
    </xf>
    <xf numFmtId="0" fontId="4" fillId="0" borderId="0" xfId="11" applyFont="1" applyProtection="1">
      <protection locked="0"/>
    </xf>
    <xf numFmtId="0" fontId="5" fillId="0" borderId="0" xfId="11" applyFont="1" applyAlignment="1" applyProtection="1">
      <alignment horizontal="centerContinuous"/>
      <protection locked="0"/>
    </xf>
    <xf numFmtId="0" fontId="6" fillId="0" borderId="0" xfId="11" applyFont="1" applyAlignment="1" applyProtection="1">
      <alignment horizontal="centerContinuous"/>
      <protection locked="0"/>
    </xf>
    <xf numFmtId="0" fontId="4" fillId="0" borderId="0" xfId="11" applyFont="1" applyAlignment="1" applyProtection="1">
      <alignment horizontal="centerContinuous"/>
      <protection locked="0"/>
    </xf>
    <xf numFmtId="0" fontId="3" fillId="0" borderId="0" xfId="11" applyFont="1" applyAlignment="1" applyProtection="1">
      <alignment horizontal="centerContinuous"/>
      <protection locked="0"/>
    </xf>
    <xf numFmtId="0" fontId="3" fillId="0" borderId="0" xfId="11" applyFont="1" applyProtection="1">
      <protection locked="0"/>
    </xf>
    <xf numFmtId="37" fontId="7" fillId="0" borderId="0" xfId="7" applyFont="1" applyAlignment="1" applyProtection="1">
      <alignment horizontal="left"/>
      <protection locked="0"/>
    </xf>
    <xf numFmtId="37" fontId="7" fillId="0" borderId="0" xfId="9" applyFont="1" applyAlignment="1" applyProtection="1">
      <alignment horizontal="left"/>
    </xf>
    <xf numFmtId="37" fontId="7" fillId="0" borderId="0" xfId="10" applyFont="1" applyAlignment="1" applyProtection="1">
      <alignment horizontal="left"/>
      <protection locked="0"/>
    </xf>
    <xf numFmtId="37" fontId="9" fillId="0" borderId="0" xfId="8" applyFont="1" applyAlignment="1" applyProtection="1">
      <alignment horizontal="right"/>
      <protection locked="0"/>
    </xf>
    <xf numFmtId="37" fontId="9" fillId="0" borderId="0" xfId="8" applyFont="1" applyBorder="1" applyProtection="1">
      <protection locked="0"/>
    </xf>
    <xf numFmtId="37" fontId="9" fillId="0" borderId="0" xfId="8" applyFont="1" applyProtection="1">
      <protection locked="0"/>
    </xf>
    <xf numFmtId="37" fontId="9" fillId="0" borderId="0" xfId="8" applyFont="1" applyAlignment="1" applyProtection="1">
      <alignment horizontal="left"/>
      <protection locked="0"/>
    </xf>
    <xf numFmtId="37" fontId="9" fillId="0" borderId="1" xfId="8" applyFont="1" applyBorder="1" applyProtection="1">
      <protection locked="0"/>
    </xf>
    <xf numFmtId="37" fontId="9" fillId="0" borderId="2" xfId="8" applyFont="1" applyBorder="1" applyProtection="1">
      <protection locked="0"/>
    </xf>
    <xf numFmtId="37" fontId="9" fillId="0" borderId="3" xfId="8" applyFont="1" applyBorder="1" applyProtection="1">
      <protection locked="0"/>
    </xf>
    <xf numFmtId="37" fontId="9" fillId="0" borderId="4" xfId="8" applyFont="1" applyBorder="1" applyProtection="1">
      <protection locked="0"/>
    </xf>
    <xf numFmtId="37" fontId="9" fillId="0" borderId="5" xfId="8" applyFont="1" applyBorder="1" applyProtection="1">
      <protection locked="0"/>
    </xf>
    <xf numFmtId="37" fontId="9" fillId="0" borderId="6" xfId="8" applyFont="1" applyBorder="1" applyProtection="1">
      <protection locked="0"/>
    </xf>
    <xf numFmtId="37" fontId="9" fillId="0" borderId="4" xfId="8" applyFont="1" applyBorder="1" applyAlignment="1" applyProtection="1">
      <alignment horizontal="left"/>
      <protection locked="0"/>
    </xf>
    <xf numFmtId="37" fontId="9" fillId="0" borderId="5" xfId="8" applyFont="1" applyBorder="1" applyAlignment="1" applyProtection="1">
      <alignment horizontal="left"/>
      <protection locked="0"/>
    </xf>
    <xf numFmtId="3" fontId="9" fillId="0" borderId="6" xfId="8" applyNumberFormat="1" applyFont="1" applyBorder="1" applyAlignment="1" applyProtection="1">
      <alignment horizontal="right"/>
      <protection locked="0"/>
    </xf>
    <xf numFmtId="3" fontId="9" fillId="0" borderId="7" xfId="8" applyNumberFormat="1" applyFont="1" applyBorder="1" applyAlignment="1" applyProtection="1">
      <alignment horizontal="right"/>
      <protection locked="0"/>
    </xf>
    <xf numFmtId="37" fontId="9" fillId="0" borderId="8" xfId="8" applyFont="1" applyBorder="1" applyProtection="1">
      <protection locked="0"/>
    </xf>
    <xf numFmtId="37" fontId="9" fillId="0" borderId="9" xfId="8" applyFont="1" applyBorder="1" applyAlignment="1" applyProtection="1">
      <alignment horizontal="left"/>
      <protection locked="0"/>
    </xf>
    <xf numFmtId="37" fontId="9" fillId="0" borderId="10" xfId="8" applyFont="1" applyBorder="1" applyProtection="1">
      <protection locked="0"/>
    </xf>
    <xf numFmtId="37" fontId="9" fillId="0" borderId="11" xfId="8" applyFont="1" applyBorder="1" applyProtection="1">
      <protection locked="0"/>
    </xf>
    <xf numFmtId="3" fontId="9" fillId="0" borderId="11" xfId="8" applyNumberFormat="1" applyFont="1" applyBorder="1" applyAlignment="1" applyProtection="1">
      <alignment horizontal="right"/>
      <protection locked="0"/>
    </xf>
    <xf numFmtId="37" fontId="9" fillId="0" borderId="12" xfId="8" applyFont="1" applyBorder="1" applyAlignment="1" applyProtection="1">
      <alignment horizontal="left"/>
      <protection locked="0"/>
    </xf>
    <xf numFmtId="164" fontId="9" fillId="0" borderId="11" xfId="8" applyNumberFormat="1" applyFont="1" applyBorder="1" applyProtection="1"/>
    <xf numFmtId="38" fontId="9" fillId="0" borderId="6" xfId="8" applyNumberFormat="1" applyFont="1" applyBorder="1" applyAlignment="1" applyProtection="1">
      <alignment horizontal="right"/>
      <protection locked="0"/>
    </xf>
    <xf numFmtId="38" fontId="9" fillId="0" borderId="11" xfId="8" applyNumberFormat="1" applyFont="1" applyBorder="1" applyAlignment="1" applyProtection="1">
      <alignment horizontal="right"/>
      <protection locked="0"/>
    </xf>
    <xf numFmtId="37" fontId="9" fillId="0" borderId="0" xfId="7" applyFont="1" applyProtection="1">
      <protection locked="0"/>
    </xf>
    <xf numFmtId="37" fontId="10" fillId="0" borderId="5" xfId="7" applyFont="1" applyBorder="1" applyProtection="1">
      <protection locked="0"/>
    </xf>
    <xf numFmtId="37" fontId="9" fillId="0" borderId="0" xfId="7" applyFont="1" applyAlignment="1" applyProtection="1">
      <alignment horizontal="centerContinuous"/>
      <protection locked="0"/>
    </xf>
    <xf numFmtId="37" fontId="9" fillId="0" borderId="13" xfId="7" applyFont="1" applyBorder="1" applyAlignment="1" applyProtection="1">
      <alignment horizontal="center"/>
      <protection locked="0"/>
    </xf>
    <xf numFmtId="37" fontId="9" fillId="0" borderId="3" xfId="7" applyFont="1" applyBorder="1" applyAlignment="1" applyProtection="1">
      <alignment horizontal="center"/>
      <protection locked="0"/>
    </xf>
    <xf numFmtId="37" fontId="9" fillId="0" borderId="14" xfId="7" applyFont="1" applyBorder="1" applyAlignment="1" applyProtection="1">
      <alignment horizontal="center"/>
      <protection locked="0"/>
    </xf>
    <xf numFmtId="37" fontId="9" fillId="0" borderId="6" xfId="7" applyFont="1" applyBorder="1" applyAlignment="1" applyProtection="1">
      <alignment horizontal="center"/>
      <protection locked="0"/>
    </xf>
    <xf numFmtId="37" fontId="9" fillId="0" borderId="14" xfId="7" applyFont="1" applyBorder="1" applyAlignment="1" applyProtection="1">
      <alignment horizontal="left"/>
      <protection locked="0"/>
    </xf>
    <xf numFmtId="37" fontId="9" fillId="0" borderId="15" xfId="7" applyFont="1" applyBorder="1" applyAlignment="1" applyProtection="1">
      <alignment horizontal="left"/>
      <protection locked="0"/>
    </xf>
    <xf numFmtId="5" fontId="9" fillId="0" borderId="11" xfId="7" applyNumberFormat="1" applyFont="1" applyBorder="1" applyProtection="1"/>
    <xf numFmtId="5" fontId="9" fillId="0" borderId="15" xfId="7" applyNumberFormat="1" applyFont="1" applyBorder="1" applyProtection="1"/>
    <xf numFmtId="37" fontId="9" fillId="0" borderId="15" xfId="7" applyNumberFormat="1" applyFont="1" applyBorder="1" applyAlignment="1" applyProtection="1">
      <alignment horizontal="right"/>
      <protection locked="0"/>
    </xf>
    <xf numFmtId="37" fontId="9" fillId="0" borderId="0" xfId="9" applyFont="1" applyAlignment="1" applyProtection="1">
      <alignment horizontal="right"/>
    </xf>
    <xf numFmtId="37" fontId="9" fillId="0" borderId="8" xfId="9" applyFont="1" applyBorder="1"/>
    <xf numFmtId="37" fontId="9" fillId="0" borderId="0" xfId="9" applyFont="1"/>
    <xf numFmtId="37" fontId="9" fillId="0" borderId="0" xfId="9" applyFont="1" applyAlignment="1" applyProtection="1">
      <alignment horizontal="left"/>
    </xf>
    <xf numFmtId="37" fontId="9" fillId="0" borderId="1" xfId="9" applyFont="1" applyBorder="1"/>
    <xf numFmtId="37" fontId="9" fillId="0" borderId="2" xfId="9" applyFont="1" applyBorder="1"/>
    <xf numFmtId="37" fontId="9" fillId="0" borderId="3" xfId="9" applyFont="1" applyBorder="1"/>
    <xf numFmtId="37" fontId="9" fillId="0" borderId="4" xfId="9" applyFont="1" applyBorder="1"/>
    <xf numFmtId="37" fontId="9" fillId="0" borderId="5" xfId="9" applyFont="1" applyBorder="1"/>
    <xf numFmtId="37" fontId="9" fillId="0" borderId="6" xfId="9" applyFont="1" applyBorder="1"/>
    <xf numFmtId="37" fontId="9" fillId="0" borderId="4" xfId="9" applyFont="1" applyBorder="1" applyAlignment="1" applyProtection="1">
      <alignment horizontal="left"/>
    </xf>
    <xf numFmtId="37" fontId="9" fillId="0" borderId="6" xfId="9" applyFont="1" applyBorder="1" applyAlignment="1" applyProtection="1">
      <alignment horizontal="right"/>
      <protection locked="0"/>
    </xf>
    <xf numFmtId="37" fontId="9" fillId="0" borderId="16" xfId="9" applyFont="1" applyBorder="1" applyAlignment="1" applyProtection="1">
      <alignment horizontal="right"/>
      <protection locked="0"/>
    </xf>
    <xf numFmtId="37" fontId="9" fillId="0" borderId="12" xfId="9" applyFont="1" applyBorder="1" applyAlignment="1" applyProtection="1">
      <alignment horizontal="left"/>
    </xf>
    <xf numFmtId="5" fontId="9" fillId="0" borderId="11" xfId="9" applyNumberFormat="1" applyFont="1" applyBorder="1" applyProtection="1"/>
    <xf numFmtId="37" fontId="8" fillId="0" borderId="0" xfId="9" applyFont="1" applyAlignment="1" applyProtection="1">
      <alignment horizontal="left"/>
    </xf>
    <xf numFmtId="37" fontId="9" fillId="0" borderId="0" xfId="10" applyFont="1" applyProtection="1">
      <protection locked="0"/>
    </xf>
    <xf numFmtId="37" fontId="9" fillId="0" borderId="5" xfId="10" applyFont="1" applyBorder="1" applyProtection="1">
      <protection locked="0"/>
    </xf>
    <xf numFmtId="37" fontId="9" fillId="0" borderId="0" xfId="10" applyFont="1" applyAlignment="1" applyProtection="1">
      <alignment horizontal="centerContinuous"/>
      <protection locked="0"/>
    </xf>
    <xf numFmtId="37" fontId="9" fillId="0" borderId="17" xfId="10" applyFont="1" applyBorder="1" applyProtection="1">
      <protection locked="0"/>
    </xf>
    <xf numFmtId="37" fontId="9" fillId="0" borderId="18" xfId="10" applyFont="1" applyBorder="1" applyAlignment="1" applyProtection="1">
      <alignment horizontal="centerContinuous"/>
      <protection locked="0"/>
    </xf>
    <xf numFmtId="37" fontId="9" fillId="0" borderId="17" xfId="10" applyFont="1" applyBorder="1" applyAlignment="1" applyProtection="1">
      <alignment horizontal="centerContinuous"/>
      <protection locked="0"/>
    </xf>
    <xf numFmtId="37" fontId="9" fillId="0" borderId="13" xfId="10" applyFont="1" applyBorder="1" applyProtection="1">
      <protection locked="0"/>
    </xf>
    <xf numFmtId="37" fontId="9" fillId="0" borderId="5" xfId="10" applyFont="1" applyBorder="1" applyAlignment="1" applyProtection="1">
      <alignment horizontal="centerContinuous"/>
      <protection locked="0"/>
    </xf>
    <xf numFmtId="37" fontId="9" fillId="0" borderId="14" xfId="10" applyFont="1" applyBorder="1" applyAlignment="1" applyProtection="1">
      <alignment horizontal="centerContinuous"/>
      <protection locked="0"/>
    </xf>
    <xf numFmtId="37" fontId="9" fillId="0" borderId="13" xfId="10" applyFont="1" applyBorder="1" applyAlignment="1" applyProtection="1">
      <alignment horizontal="center"/>
      <protection locked="0"/>
    </xf>
    <xf numFmtId="37" fontId="9" fillId="0" borderId="3" xfId="10" applyFont="1" applyBorder="1" applyProtection="1">
      <protection locked="0"/>
    </xf>
    <xf numFmtId="37" fontId="9" fillId="0" borderId="3" xfId="10" applyFont="1" applyBorder="1" applyAlignment="1" applyProtection="1">
      <alignment horizontal="center"/>
      <protection locked="0"/>
    </xf>
    <xf numFmtId="37" fontId="9" fillId="0" borderId="14" xfId="10" applyFont="1" applyBorder="1" applyProtection="1">
      <protection locked="0"/>
    </xf>
    <xf numFmtId="37" fontId="9" fillId="0" borderId="6" xfId="10" applyFont="1" applyBorder="1" applyAlignment="1" applyProtection="1">
      <alignment horizontal="center"/>
      <protection locked="0"/>
    </xf>
    <xf numFmtId="37" fontId="9" fillId="0" borderId="14" xfId="10" applyFont="1" applyBorder="1" applyAlignment="1" applyProtection="1">
      <alignment horizontal="center"/>
      <protection locked="0"/>
    </xf>
    <xf numFmtId="37" fontId="9" fillId="0" borderId="14" xfId="10" applyFont="1" applyBorder="1" applyAlignment="1" applyProtection="1">
      <alignment horizontal="left"/>
      <protection locked="0"/>
    </xf>
    <xf numFmtId="37" fontId="9" fillId="0" borderId="14" xfId="10" applyNumberFormat="1" applyFont="1" applyBorder="1" applyProtection="1"/>
    <xf numFmtId="37" fontId="9" fillId="0" borderId="15" xfId="10" applyFont="1" applyBorder="1" applyAlignment="1" applyProtection="1">
      <alignment horizontal="left"/>
      <protection locked="0"/>
    </xf>
    <xf numFmtId="37" fontId="9" fillId="0" borderId="15" xfId="10" applyNumberFormat="1" applyFont="1" applyBorder="1" applyProtection="1"/>
    <xf numFmtId="0" fontId="9" fillId="0" borderId="0" xfId="11" applyFont="1" applyProtection="1">
      <protection locked="0"/>
    </xf>
    <xf numFmtId="0" fontId="9" fillId="0" borderId="5" xfId="11" applyFont="1" applyBorder="1" applyAlignment="1" applyProtection="1">
      <alignment horizontal="centerContinuous"/>
      <protection locked="0"/>
    </xf>
    <xf numFmtId="0" fontId="9" fillId="0" borderId="0" xfId="11" applyFont="1" applyAlignment="1" applyProtection="1">
      <alignment horizontal="centerContinuous"/>
      <protection locked="0"/>
    </xf>
    <xf numFmtId="0" fontId="9" fillId="0" borderId="1" xfId="11" applyFont="1" applyBorder="1" applyProtection="1">
      <protection locked="0"/>
    </xf>
    <xf numFmtId="0" fontId="9" fillId="0" borderId="18" xfId="11" applyFont="1" applyBorder="1" applyProtection="1">
      <protection locked="0"/>
    </xf>
    <xf numFmtId="0" fontId="9" fillId="0" borderId="17" xfId="11" applyFont="1" applyBorder="1" applyProtection="1">
      <protection locked="0"/>
    </xf>
    <xf numFmtId="0" fontId="9" fillId="0" borderId="2" xfId="11" applyFont="1" applyBorder="1" applyAlignment="1" applyProtection="1">
      <alignment horizontal="centerContinuous"/>
      <protection locked="0"/>
    </xf>
    <xf numFmtId="0" fontId="9" fillId="0" borderId="13" xfId="11" applyFont="1" applyBorder="1" applyAlignment="1" applyProtection="1">
      <alignment horizontal="centerContinuous"/>
      <protection locked="0"/>
    </xf>
    <xf numFmtId="0" fontId="9" fillId="0" borderId="4" xfId="11" applyFont="1" applyBorder="1" applyAlignment="1" applyProtection="1">
      <alignment horizontal="centerContinuous"/>
      <protection locked="0"/>
    </xf>
    <xf numFmtId="0" fontId="9" fillId="0" borderId="14" xfId="11" applyFont="1" applyBorder="1" applyAlignment="1" applyProtection="1">
      <alignment horizontal="centerContinuous"/>
      <protection locked="0"/>
    </xf>
    <xf numFmtId="0" fontId="9" fillId="0" borderId="2" xfId="11" applyFont="1" applyBorder="1" applyProtection="1">
      <protection locked="0"/>
    </xf>
    <xf numFmtId="0" fontId="9" fillId="0" borderId="19" xfId="11" applyFont="1" applyBorder="1" applyProtection="1">
      <protection locked="0"/>
    </xf>
    <xf numFmtId="0" fontId="9" fillId="0" borderId="13" xfId="11" applyFont="1" applyBorder="1" applyProtection="1">
      <protection locked="0"/>
    </xf>
    <xf numFmtId="0" fontId="9" fillId="0" borderId="0" xfId="11" applyFont="1" applyAlignment="1" applyProtection="1">
      <alignment horizontal="left"/>
      <protection locked="0"/>
    </xf>
    <xf numFmtId="0" fontId="9" fillId="0" borderId="5" xfId="11" applyFont="1" applyBorder="1" applyProtection="1">
      <protection locked="0"/>
    </xf>
    <xf numFmtId="0" fontId="9" fillId="0" borderId="0" xfId="11" applyFont="1" applyAlignment="1" applyProtection="1">
      <alignment horizontal="center"/>
      <protection locked="0"/>
    </xf>
    <xf numFmtId="0" fontId="9" fillId="0" borderId="4" xfId="11" applyFont="1" applyBorder="1" applyProtection="1">
      <protection locked="0"/>
    </xf>
    <xf numFmtId="0" fontId="9" fillId="0" borderId="20" xfId="11" applyFont="1" applyBorder="1" applyProtection="1">
      <protection locked="0"/>
    </xf>
    <xf numFmtId="0" fontId="9" fillId="0" borderId="14" xfId="11" applyFont="1" applyBorder="1" applyProtection="1">
      <protection locked="0"/>
    </xf>
    <xf numFmtId="0" fontId="9" fillId="0" borderId="21" xfId="11" applyFont="1" applyBorder="1" applyProtection="1">
      <protection locked="0"/>
    </xf>
    <xf numFmtId="0" fontId="9" fillId="0" borderId="22" xfId="11" applyFont="1" applyBorder="1" applyProtection="1">
      <protection locked="0"/>
    </xf>
    <xf numFmtId="0" fontId="9" fillId="0" borderId="23" xfId="11" applyFont="1" applyBorder="1" applyProtection="1">
      <protection locked="0"/>
    </xf>
    <xf numFmtId="0" fontId="9" fillId="0" borderId="24" xfId="11" applyFont="1" applyBorder="1" applyProtection="1">
      <protection locked="0"/>
    </xf>
    <xf numFmtId="0" fontId="8" fillId="0" borderId="0" xfId="11" applyFont="1" applyAlignment="1" applyProtection="1">
      <alignment horizontal="left"/>
      <protection locked="0"/>
    </xf>
    <xf numFmtId="0" fontId="9" fillId="0" borderId="12" xfId="11" applyFont="1" applyBorder="1" applyProtection="1">
      <protection locked="0"/>
    </xf>
    <xf numFmtId="0" fontId="9" fillId="0" borderId="10" xfId="11" applyFont="1" applyBorder="1" applyProtection="1">
      <protection locked="0"/>
    </xf>
    <xf numFmtId="0" fontId="9" fillId="0" borderId="25" xfId="11" applyFont="1" applyBorder="1" applyProtection="1">
      <protection locked="0"/>
    </xf>
    <xf numFmtId="0" fontId="9" fillId="0" borderId="15" xfId="11" applyFont="1" applyBorder="1" applyProtection="1">
      <protection locked="0"/>
    </xf>
    <xf numFmtId="37" fontId="8" fillId="0" borderId="0" xfId="8" applyFont="1" applyBorder="1" applyAlignment="1" applyProtection="1">
      <alignment horizontal="left"/>
      <protection locked="0"/>
    </xf>
    <xf numFmtId="37" fontId="9" fillId="0" borderId="0" xfId="8" applyFont="1" applyBorder="1" applyAlignment="1" applyProtection="1">
      <alignment horizontal="centerContinuous"/>
      <protection locked="0"/>
    </xf>
    <xf numFmtId="37" fontId="8" fillId="0" borderId="6" xfId="8" applyFont="1" applyBorder="1" applyAlignment="1" applyProtection="1">
      <alignment horizontal="center"/>
      <protection locked="0"/>
    </xf>
    <xf numFmtId="37" fontId="8" fillId="0" borderId="26" xfId="8" applyFont="1" applyBorder="1" applyAlignment="1" applyProtection="1">
      <alignment horizontal="center"/>
      <protection locked="0"/>
    </xf>
    <xf numFmtId="3" fontId="9" fillId="0" borderId="27" xfId="8" applyNumberFormat="1" applyFont="1" applyBorder="1" applyAlignment="1" applyProtection="1">
      <alignment horizontal="right"/>
      <protection locked="0"/>
    </xf>
    <xf numFmtId="3" fontId="9" fillId="0" borderId="28" xfId="8" applyNumberFormat="1" applyFont="1" applyBorder="1" applyAlignment="1" applyProtection="1">
      <alignment horizontal="right"/>
      <protection locked="0"/>
    </xf>
    <xf numFmtId="38" fontId="9" fillId="0" borderId="11" xfId="8" applyNumberFormat="1" applyFont="1" applyBorder="1" applyAlignment="1" applyProtection="1">
      <alignment horizontal="right"/>
    </xf>
    <xf numFmtId="38" fontId="9" fillId="0" borderId="29" xfId="8" applyNumberFormat="1" applyFont="1" applyBorder="1" applyAlignment="1" applyProtection="1">
      <alignment horizontal="right"/>
    </xf>
    <xf numFmtId="38" fontId="9" fillId="0" borderId="11" xfId="8" applyNumberFormat="1" applyFont="1" applyBorder="1" applyProtection="1"/>
    <xf numFmtId="37" fontId="9" fillId="0" borderId="30" xfId="8" applyFont="1" applyBorder="1" applyAlignment="1" applyProtection="1">
      <alignment horizontal="left"/>
      <protection locked="0"/>
    </xf>
    <xf numFmtId="37" fontId="9" fillId="0" borderId="31" xfId="8" applyFont="1" applyBorder="1" applyProtection="1">
      <protection locked="0"/>
    </xf>
    <xf numFmtId="37" fontId="9" fillId="0" borderId="32" xfId="8" applyFont="1" applyBorder="1" applyProtection="1">
      <protection locked="0"/>
    </xf>
    <xf numFmtId="164" fontId="8" fillId="0" borderId="32" xfId="8" applyNumberFormat="1" applyFont="1" applyBorder="1" applyAlignment="1" applyProtection="1">
      <alignment horizontal="center"/>
    </xf>
    <xf numFmtId="164" fontId="8" fillId="0" borderId="31" xfId="8" applyNumberFormat="1" applyFont="1" applyBorder="1" applyAlignment="1" applyProtection="1">
      <alignment horizontal="center"/>
    </xf>
    <xf numFmtId="38" fontId="9" fillId="3" borderId="6" xfId="8" applyNumberFormat="1" applyFont="1" applyFill="1" applyBorder="1" applyAlignment="1" applyProtection="1">
      <alignment horizontal="right"/>
      <protection locked="0"/>
    </xf>
    <xf numFmtId="37" fontId="9" fillId="3" borderId="6" xfId="9" applyFont="1" applyFill="1" applyBorder="1" applyAlignment="1">
      <alignment horizontal="right"/>
    </xf>
    <xf numFmtId="9" fontId="9" fillId="0" borderId="6" xfId="12" applyNumberFormat="1" applyFont="1" applyBorder="1" applyAlignment="1" applyProtection="1">
      <alignment horizontal="right"/>
      <protection locked="0"/>
    </xf>
    <xf numFmtId="9" fontId="9" fillId="0" borderId="33" xfId="12" applyNumberFormat="1" applyFont="1" applyBorder="1" applyAlignment="1" applyProtection="1">
      <alignment horizontal="right"/>
      <protection locked="0"/>
    </xf>
    <xf numFmtId="9" fontId="9" fillId="0" borderId="11" xfId="12" applyNumberFormat="1" applyFont="1" applyBorder="1" applyProtection="1"/>
    <xf numFmtId="9" fontId="9" fillId="0" borderId="5" xfId="12" applyNumberFormat="1" applyFont="1" applyBorder="1" applyAlignment="1" applyProtection="1">
      <alignment horizontal="right"/>
      <protection locked="0"/>
    </xf>
    <xf numFmtId="9" fontId="9" fillId="0" borderId="10" xfId="12" applyNumberFormat="1" applyFont="1" applyBorder="1" applyProtection="1"/>
    <xf numFmtId="9" fontId="9" fillId="0" borderId="3" xfId="12" applyNumberFormat="1" applyFont="1" applyBorder="1" applyAlignment="1" applyProtection="1">
      <alignment horizontal="right"/>
      <protection locked="0"/>
    </xf>
    <xf numFmtId="9" fontId="9" fillId="0" borderId="34" xfId="12" applyNumberFormat="1" applyFont="1" applyBorder="1" applyProtection="1"/>
    <xf numFmtId="0" fontId="0" fillId="3" borderId="35" xfId="0" applyFill="1" applyBorder="1"/>
    <xf numFmtId="0" fontId="0" fillId="3" borderId="36" xfId="0" applyFill="1" applyBorder="1"/>
    <xf numFmtId="0" fontId="16" fillId="0" borderId="0" xfId="0" applyFont="1"/>
    <xf numFmtId="0" fontId="0" fillId="0" borderId="37" xfId="0" applyBorder="1"/>
    <xf numFmtId="0" fontId="0" fillId="0" borderId="38" xfId="0" applyBorder="1"/>
    <xf numFmtId="0" fontId="17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8" fillId="0" borderId="0" xfId="0" applyFont="1"/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65" fontId="18" fillId="0" borderId="27" xfId="0" applyNumberFormat="1" applyFont="1" applyBorder="1"/>
    <xf numFmtId="0" fontId="18" fillId="0" borderId="2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/>
    <xf numFmtId="0" fontId="18" fillId="3" borderId="0" xfId="0" applyFont="1" applyFill="1"/>
    <xf numFmtId="0" fontId="18" fillId="0" borderId="43" xfId="0" applyFont="1" applyBorder="1" applyAlignment="1">
      <alignment horizontal="center"/>
    </xf>
    <xf numFmtId="0" fontId="18" fillId="0" borderId="44" xfId="0" applyFont="1" applyBorder="1"/>
    <xf numFmtId="165" fontId="18" fillId="0" borderId="45" xfId="0" applyNumberFormat="1" applyFont="1" applyBorder="1"/>
    <xf numFmtId="0" fontId="18" fillId="0" borderId="4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7" fillId="0" borderId="0" xfId="0" applyFont="1"/>
    <xf numFmtId="0" fontId="18" fillId="0" borderId="48" xfId="0" applyFont="1" applyBorder="1" applyAlignment="1"/>
    <xf numFmtId="164" fontId="18" fillId="0" borderId="48" xfId="0" applyNumberFormat="1" applyFont="1" applyBorder="1"/>
    <xf numFmtId="165" fontId="18" fillId="0" borderId="0" xfId="0" applyNumberFormat="1" applyFont="1"/>
    <xf numFmtId="164" fontId="18" fillId="0" borderId="0" xfId="0" applyNumberFormat="1" applyFont="1"/>
    <xf numFmtId="9" fontId="18" fillId="0" borderId="48" xfId="12" applyFont="1" applyBorder="1"/>
    <xf numFmtId="166" fontId="18" fillId="0" borderId="0" xfId="0" applyNumberFormat="1" applyFont="1"/>
    <xf numFmtId="0" fontId="18" fillId="0" borderId="48" xfId="0" applyFont="1" applyBorder="1"/>
    <xf numFmtId="0" fontId="19" fillId="0" borderId="0" xfId="0" applyFont="1"/>
    <xf numFmtId="10" fontId="18" fillId="0" borderId="0" xfId="0" applyNumberFormat="1" applyFont="1"/>
    <xf numFmtId="37" fontId="9" fillId="0" borderId="6" xfId="8" applyFont="1" applyBorder="1" applyAlignment="1" applyProtection="1">
      <alignment horizontal="center"/>
    </xf>
    <xf numFmtId="37" fontId="12" fillId="0" borderId="0" xfId="8" applyFont="1" applyAlignment="1" applyProtection="1">
      <alignment horizontal="left"/>
      <protection locked="0"/>
    </xf>
    <xf numFmtId="37" fontId="9" fillId="3" borderId="6" xfId="9" applyFont="1" applyFill="1" applyBorder="1" applyAlignment="1">
      <alignment horizontal="right" wrapText="1"/>
    </xf>
    <xf numFmtId="37" fontId="3" fillId="0" borderId="0" xfId="9" applyFont="1" applyAlignment="1">
      <alignment wrapText="1"/>
    </xf>
    <xf numFmtId="37" fontId="4" fillId="0" borderId="0" xfId="9" applyFont="1" applyAlignment="1">
      <alignment wrapText="1"/>
    </xf>
    <xf numFmtId="37" fontId="9" fillId="0" borderId="14" xfId="10" applyFont="1" applyBorder="1" applyAlignment="1" applyProtection="1">
      <alignment horizontal="left" wrapText="1"/>
      <protection locked="0"/>
    </xf>
    <xf numFmtId="37" fontId="9" fillId="0" borderId="4" xfId="9" applyFont="1" applyFill="1" applyBorder="1" applyAlignment="1" applyProtection="1">
      <alignment horizontal="left"/>
    </xf>
    <xf numFmtId="37" fontId="9" fillId="0" borderId="4" xfId="9" applyFont="1" applyFill="1" applyBorder="1" applyAlignment="1" applyProtection="1">
      <alignment horizontal="left" vertical="top" wrapText="1"/>
    </xf>
    <xf numFmtId="37" fontId="9" fillId="0" borderId="4" xfId="9" applyFont="1" applyFill="1" applyBorder="1" applyAlignment="1" applyProtection="1">
      <alignment horizontal="left" wrapText="1"/>
    </xf>
    <xf numFmtId="165" fontId="11" fillId="3" borderId="38" xfId="1" applyNumberFormat="1" applyFont="1" applyFill="1" applyBorder="1"/>
    <xf numFmtId="37" fontId="9" fillId="0" borderId="11" xfId="10" applyNumberFormat="1" applyFont="1" applyBorder="1" applyAlignment="1" applyProtection="1">
      <alignment horizontal="right"/>
      <protection locked="0"/>
    </xf>
    <xf numFmtId="37" fontId="9" fillId="0" borderId="11" xfId="10" applyNumberFormat="1" applyFont="1" applyBorder="1" applyProtection="1"/>
    <xf numFmtId="37" fontId="9" fillId="2" borderId="6" xfId="10" applyNumberFormat="1" applyFont="1" applyFill="1" applyBorder="1" applyProtection="1"/>
    <xf numFmtId="37" fontId="9" fillId="2" borderId="11" xfId="10" applyNumberFormat="1" applyFont="1" applyFill="1" applyBorder="1" applyProtection="1"/>
    <xf numFmtId="37" fontId="9" fillId="0" borderId="3" xfId="10" applyNumberFormat="1" applyFont="1" applyBorder="1" applyProtection="1"/>
    <xf numFmtId="37" fontId="9" fillId="0" borderId="13" xfId="10" applyNumberFormat="1" applyFont="1" applyBorder="1" applyProtection="1"/>
    <xf numFmtId="0" fontId="9" fillId="0" borderId="5" xfId="11" applyFont="1" applyBorder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22" xfId="11" applyFont="1" applyBorder="1" applyAlignment="1" applyProtection="1">
      <alignment horizontal="right"/>
      <protection locked="0"/>
    </xf>
    <xf numFmtId="37" fontId="4" fillId="0" borderId="0" xfId="8" applyFont="1" applyFill="1" applyAlignment="1" applyProtection="1">
      <alignment horizontal="centerContinuous"/>
      <protection locked="0"/>
    </xf>
    <xf numFmtId="37" fontId="9" fillId="0" borderId="0" xfId="8" applyFont="1" applyFill="1" applyAlignment="1" applyProtection="1">
      <alignment horizontal="right"/>
      <protection locked="0"/>
    </xf>
    <xf numFmtId="37" fontId="9" fillId="0" borderId="0" xfId="8" applyFont="1" applyFill="1" applyProtection="1">
      <protection locked="0"/>
    </xf>
    <xf numFmtId="37" fontId="9" fillId="0" borderId="3" xfId="8" applyFont="1" applyFill="1" applyBorder="1" applyAlignment="1" applyProtection="1">
      <alignment horizontal="center"/>
      <protection locked="0"/>
    </xf>
    <xf numFmtId="3" fontId="9" fillId="0" borderId="6" xfId="8" applyNumberFormat="1" applyFont="1" applyFill="1" applyBorder="1" applyAlignment="1" applyProtection="1">
      <alignment horizontal="right"/>
      <protection locked="0"/>
    </xf>
    <xf numFmtId="3" fontId="9" fillId="0" borderId="11" xfId="8" applyNumberFormat="1" applyFont="1" applyFill="1" applyBorder="1" applyAlignment="1" applyProtection="1">
      <alignment horizontal="right"/>
      <protection locked="0"/>
    </xf>
    <xf numFmtId="164" fontId="9" fillId="0" borderId="11" xfId="8" applyNumberFormat="1" applyFont="1" applyFill="1" applyBorder="1" applyProtection="1"/>
    <xf numFmtId="38" fontId="9" fillId="0" borderId="6" xfId="8" applyNumberFormat="1" applyFont="1" applyFill="1" applyBorder="1" applyAlignment="1" applyProtection="1">
      <alignment horizontal="right"/>
      <protection locked="0"/>
    </xf>
    <xf numFmtId="38" fontId="9" fillId="0" borderId="11" xfId="8" applyNumberFormat="1" applyFont="1" applyFill="1" applyBorder="1" applyAlignment="1" applyProtection="1">
      <alignment horizontal="right"/>
      <protection locked="0"/>
    </xf>
    <xf numFmtId="37" fontId="3" fillId="0" borderId="0" xfId="8" applyFont="1" applyFill="1" applyProtection="1">
      <protection locked="0"/>
    </xf>
    <xf numFmtId="37" fontId="4" fillId="0" borderId="0" xfId="8" applyFont="1" applyFill="1" applyProtection="1">
      <protection locked="0"/>
    </xf>
    <xf numFmtId="37" fontId="9" fillId="0" borderId="3" xfId="9" applyFont="1" applyFill="1" applyBorder="1" applyAlignment="1" applyProtection="1">
      <alignment horizontal="center"/>
    </xf>
    <xf numFmtId="37" fontId="4" fillId="0" borderId="0" xfId="9" applyFont="1" applyFill="1" applyAlignment="1">
      <alignment horizontal="centerContinuous"/>
    </xf>
    <xf numFmtId="37" fontId="9" fillId="0" borderId="8" xfId="9" applyFont="1" applyFill="1" applyBorder="1"/>
    <xf numFmtId="37" fontId="9" fillId="0" borderId="0" xfId="9" applyFont="1" applyFill="1"/>
    <xf numFmtId="37" fontId="9" fillId="0" borderId="6" xfId="8" applyFont="1" applyFill="1" applyBorder="1" applyAlignment="1" applyProtection="1">
      <alignment horizontal="center"/>
    </xf>
    <xf numFmtId="37" fontId="9" fillId="0" borderId="6" xfId="9" applyFont="1" applyFill="1" applyBorder="1" applyAlignment="1" applyProtection="1">
      <alignment horizontal="right"/>
      <protection locked="0"/>
    </xf>
    <xf numFmtId="37" fontId="9" fillId="0" borderId="16" xfId="9" applyFont="1" applyFill="1" applyBorder="1" applyAlignment="1" applyProtection="1">
      <alignment horizontal="right"/>
      <protection locked="0"/>
    </xf>
    <xf numFmtId="5" fontId="9" fillId="0" borderId="11" xfId="9" applyNumberFormat="1" applyFont="1" applyFill="1" applyBorder="1" applyProtection="1"/>
    <xf numFmtId="37" fontId="9" fillId="0" borderId="6" xfId="9" applyFont="1" applyFill="1" applyBorder="1" applyAlignment="1" applyProtection="1">
      <alignment horizontal="right" wrapText="1"/>
      <protection locked="0"/>
    </xf>
    <xf numFmtId="37" fontId="3" fillId="0" borderId="0" xfId="9" applyFont="1" applyFill="1"/>
    <xf numFmtId="37" fontId="4" fillId="0" borderId="0" xfId="9" applyFont="1" applyFill="1"/>
    <xf numFmtId="37" fontId="9" fillId="0" borderId="0" xfId="7" applyFont="1" applyFill="1" applyProtection="1">
      <protection locked="0"/>
    </xf>
    <xf numFmtId="37" fontId="9" fillId="0" borderId="6" xfId="7" applyFont="1" applyFill="1" applyBorder="1" applyAlignment="1" applyProtection="1">
      <alignment horizontal="centerContinuous"/>
      <protection locked="0"/>
    </xf>
    <xf numFmtId="5" fontId="9" fillId="0" borderId="11" xfId="7" applyNumberFormat="1" applyFont="1" applyFill="1" applyBorder="1" applyProtection="1"/>
    <xf numFmtId="37" fontId="3" fillId="0" borderId="0" xfId="7" applyFont="1" applyFill="1" applyProtection="1">
      <protection locked="0"/>
    </xf>
    <xf numFmtId="37" fontId="3" fillId="0" borderId="0" xfId="7" applyFont="1" applyFill="1" applyAlignment="1" applyProtection="1">
      <alignment horizontal="centerContinuous"/>
      <protection locked="0"/>
    </xf>
    <xf numFmtId="37" fontId="4" fillId="0" borderId="0" xfId="7" applyFont="1" applyFill="1" applyProtection="1">
      <protection locked="0"/>
    </xf>
    <xf numFmtId="37" fontId="9" fillId="0" borderId="37" xfId="8" applyFont="1" applyBorder="1" applyProtection="1">
      <protection locked="0"/>
    </xf>
    <xf numFmtId="37" fontId="9" fillId="0" borderId="49" xfId="8" applyFont="1" applyBorder="1" applyProtection="1">
      <protection locked="0"/>
    </xf>
    <xf numFmtId="37" fontId="9" fillId="0" borderId="50" xfId="8" applyFont="1" applyBorder="1" applyProtection="1">
      <protection locked="0"/>
    </xf>
    <xf numFmtId="37" fontId="9" fillId="0" borderId="51" xfId="8" applyFont="1" applyBorder="1" applyProtection="1">
      <protection locked="0"/>
    </xf>
    <xf numFmtId="37" fontId="8" fillId="0" borderId="52" xfId="8" applyFont="1" applyBorder="1" applyAlignment="1" applyProtection="1">
      <alignment horizontal="left"/>
      <protection locked="0"/>
    </xf>
    <xf numFmtId="37" fontId="8" fillId="0" borderId="53" xfId="8" applyFont="1" applyBorder="1" applyAlignment="1" applyProtection="1">
      <alignment horizontal="center"/>
      <protection locked="0"/>
    </xf>
    <xf numFmtId="37" fontId="9" fillId="0" borderId="52" xfId="8" applyFont="1" applyBorder="1" applyAlignment="1" applyProtection="1">
      <alignment horizontal="left"/>
      <protection locked="0"/>
    </xf>
    <xf numFmtId="37" fontId="9" fillId="0" borderId="52" xfId="8" applyFont="1" applyFill="1" applyBorder="1" applyAlignment="1" applyProtection="1">
      <alignment horizontal="left"/>
      <protection locked="0"/>
    </xf>
    <xf numFmtId="37" fontId="9" fillId="0" borderId="54" xfId="8" applyFont="1" applyBorder="1" applyAlignment="1" applyProtection="1">
      <alignment horizontal="left"/>
      <protection locked="0"/>
    </xf>
    <xf numFmtId="38" fontId="9" fillId="0" borderId="55" xfId="8" applyNumberFormat="1" applyFont="1" applyBorder="1" applyProtection="1"/>
    <xf numFmtId="37" fontId="8" fillId="0" borderId="56" xfId="8" applyFont="1" applyBorder="1" applyAlignment="1" applyProtection="1">
      <alignment horizontal="left"/>
      <protection locked="0"/>
    </xf>
    <xf numFmtId="164" fontId="8" fillId="0" borderId="57" xfId="8" applyNumberFormat="1" applyFont="1" applyBorder="1" applyAlignment="1" applyProtection="1">
      <alignment horizontal="center"/>
    </xf>
    <xf numFmtId="9" fontId="9" fillId="0" borderId="53" xfId="12" applyNumberFormat="1" applyFont="1" applyBorder="1" applyAlignment="1" applyProtection="1">
      <alignment horizontal="right"/>
      <protection locked="0"/>
    </xf>
    <xf numFmtId="37" fontId="9" fillId="0" borderId="52" xfId="8" quotePrefix="1" applyFont="1" applyBorder="1" applyAlignment="1" applyProtection="1">
      <alignment horizontal="left"/>
      <protection locked="0"/>
    </xf>
    <xf numFmtId="9" fontId="9" fillId="0" borderId="58" xfId="12" applyNumberFormat="1" applyFont="1" applyBorder="1" applyAlignment="1" applyProtection="1">
      <alignment horizontal="right"/>
      <protection locked="0"/>
    </xf>
    <xf numFmtId="9" fontId="9" fillId="0" borderId="59" xfId="12" applyNumberFormat="1" applyFont="1" applyBorder="1" applyProtection="1"/>
    <xf numFmtId="37" fontId="9" fillId="0" borderId="60" xfId="8" applyFont="1" applyBorder="1" applyAlignment="1" applyProtection="1">
      <alignment horizontal="left"/>
      <protection locked="0"/>
    </xf>
    <xf numFmtId="37" fontId="9" fillId="0" borderId="48" xfId="8" applyFont="1" applyBorder="1" applyProtection="1">
      <protection locked="0"/>
    </xf>
    <xf numFmtId="37" fontId="9" fillId="0" borderId="61" xfId="8" applyFont="1" applyBorder="1" applyProtection="1">
      <protection locked="0"/>
    </xf>
    <xf numFmtId="164" fontId="9" fillId="0" borderId="61" xfId="8" applyNumberFormat="1" applyFont="1" applyBorder="1" applyProtection="1"/>
    <xf numFmtId="9" fontId="9" fillId="0" borderId="61" xfId="12" applyFont="1" applyBorder="1" applyProtection="1"/>
    <xf numFmtId="9" fontId="9" fillId="0" borderId="48" xfId="12" applyFont="1" applyBorder="1" applyProtection="1"/>
    <xf numFmtId="9" fontId="9" fillId="0" borderId="47" xfId="12" applyFont="1" applyBorder="1" applyProtection="1"/>
    <xf numFmtId="37" fontId="9" fillId="0" borderId="62" xfId="9" quotePrefix="1" applyFont="1" applyBorder="1" applyAlignment="1" applyProtection="1">
      <alignment horizontal="center"/>
      <protection locked="0"/>
    </xf>
    <xf numFmtId="37" fontId="9" fillId="0" borderId="37" xfId="9" applyFont="1" applyBorder="1"/>
    <xf numFmtId="37" fontId="9" fillId="0" borderId="49" xfId="9" applyFont="1" applyBorder="1"/>
    <xf numFmtId="37" fontId="9" fillId="0" borderId="50" xfId="9" applyFont="1" applyBorder="1"/>
    <xf numFmtId="37" fontId="9" fillId="0" borderId="50" xfId="9" applyFont="1" applyFill="1" applyBorder="1"/>
    <xf numFmtId="37" fontId="9" fillId="0" borderId="63" xfId="9" applyFont="1" applyBorder="1" applyAlignment="1" applyProtection="1">
      <alignment horizontal="left"/>
    </xf>
    <xf numFmtId="37" fontId="9" fillId="0" borderId="51" xfId="9" applyFont="1" applyBorder="1"/>
    <xf numFmtId="37" fontId="9" fillId="0" borderId="0" xfId="9" applyFont="1" applyBorder="1"/>
    <xf numFmtId="37" fontId="9" fillId="0" borderId="53" xfId="9" applyFont="1" applyBorder="1" applyAlignment="1" applyProtection="1">
      <alignment horizontal="centerContinuous"/>
    </xf>
    <xf numFmtId="37" fontId="9" fillId="0" borderId="52" xfId="9" applyFont="1" applyBorder="1" applyAlignment="1" applyProtection="1">
      <alignment horizontal="center"/>
    </xf>
    <xf numFmtId="37" fontId="9" fillId="0" borderId="53" xfId="8" applyFont="1" applyBorder="1" applyAlignment="1" applyProtection="1">
      <alignment horizontal="center"/>
    </xf>
    <xf numFmtId="37" fontId="9" fillId="0" borderId="53" xfId="9" applyFont="1" applyBorder="1" applyAlignment="1" applyProtection="1">
      <alignment horizontal="right"/>
      <protection locked="0"/>
    </xf>
    <xf numFmtId="37" fontId="9" fillId="0" borderId="58" xfId="9" applyFont="1" applyBorder="1" applyAlignment="1" applyProtection="1">
      <alignment horizontal="right"/>
      <protection locked="0"/>
    </xf>
    <xf numFmtId="37" fontId="9" fillId="0" borderId="64" xfId="9" applyFont="1" applyBorder="1" applyAlignment="1" applyProtection="1">
      <alignment horizontal="right"/>
      <protection locked="0"/>
    </xf>
    <xf numFmtId="5" fontId="9" fillId="0" borderId="55" xfId="9" applyNumberFormat="1" applyFont="1" applyBorder="1" applyProtection="1"/>
    <xf numFmtId="37" fontId="9" fillId="0" borderId="53" xfId="9" applyFont="1" applyBorder="1" applyAlignment="1">
      <alignment horizontal="right"/>
    </xf>
    <xf numFmtId="37" fontId="9" fillId="0" borderId="53" xfId="9" applyFont="1" applyBorder="1" applyAlignment="1">
      <alignment horizontal="right" wrapText="1"/>
    </xf>
    <xf numFmtId="37" fontId="9" fillId="0" borderId="55" xfId="9" applyFont="1" applyBorder="1" applyAlignment="1" applyProtection="1">
      <alignment horizontal="right"/>
      <protection locked="0"/>
    </xf>
    <xf numFmtId="164" fontId="9" fillId="0" borderId="61" xfId="8" applyNumberFormat="1" applyFont="1" applyFill="1" applyBorder="1" applyProtection="1"/>
    <xf numFmtId="164" fontId="9" fillId="0" borderId="47" xfId="8" applyNumberFormat="1" applyFont="1" applyBorder="1" applyProtection="1"/>
    <xf numFmtId="37" fontId="9" fillId="0" borderId="50" xfId="9" applyFont="1" applyFill="1" applyBorder="1" applyAlignment="1" applyProtection="1">
      <alignment horizontal="center"/>
    </xf>
    <xf numFmtId="37" fontId="9" fillId="0" borderId="65" xfId="9" applyFont="1" applyFill="1" applyBorder="1" applyAlignment="1" applyProtection="1">
      <alignment horizontal="center"/>
    </xf>
    <xf numFmtId="37" fontId="9" fillId="0" borderId="66" xfId="9" applyFont="1" applyFill="1" applyBorder="1" applyAlignment="1" applyProtection="1">
      <alignment horizontal="center"/>
    </xf>
    <xf numFmtId="37" fontId="9" fillId="3" borderId="67" xfId="9" applyFont="1" applyFill="1" applyBorder="1" applyAlignment="1" applyProtection="1">
      <alignment horizontal="center"/>
    </xf>
    <xf numFmtId="37" fontId="9" fillId="3" borderId="67" xfId="9" applyFont="1" applyFill="1" applyBorder="1" applyAlignment="1" applyProtection="1">
      <alignment horizontal="centerContinuous"/>
    </xf>
    <xf numFmtId="37" fontId="9" fillId="0" borderId="68" xfId="9" applyFont="1" applyBorder="1" applyAlignment="1" applyProtection="1">
      <alignment horizontal="centerContinuous"/>
    </xf>
    <xf numFmtId="37" fontId="9" fillId="0" borderId="69" xfId="9" quotePrefix="1" applyFont="1" applyBorder="1" applyAlignment="1" applyProtection="1">
      <alignment horizontal="center"/>
      <protection locked="0"/>
    </xf>
    <xf numFmtId="37" fontId="9" fillId="0" borderId="48" xfId="9" applyFont="1" applyBorder="1" applyAlignment="1" applyProtection="1">
      <alignment horizontal="center"/>
      <protection locked="0"/>
    </xf>
    <xf numFmtId="37" fontId="9" fillId="0" borderId="70" xfId="9" applyFont="1" applyBorder="1" applyAlignment="1" applyProtection="1">
      <alignment horizontal="center"/>
      <protection locked="0"/>
    </xf>
    <xf numFmtId="37" fontId="15" fillId="0" borderId="0" xfId="8" applyFont="1" applyProtection="1">
      <protection locked="0"/>
    </xf>
    <xf numFmtId="37" fontId="9" fillId="0" borderId="3" xfId="9" applyFont="1" applyBorder="1" applyAlignment="1" applyProtection="1">
      <alignment horizontal="right"/>
      <protection locked="0"/>
    </xf>
    <xf numFmtId="37" fontId="9" fillId="0" borderId="33" xfId="9" applyFont="1" applyBorder="1" applyAlignment="1" applyProtection="1">
      <alignment horizontal="right"/>
      <protection locked="0"/>
    </xf>
    <xf numFmtId="37" fontId="9" fillId="0" borderId="71" xfId="9" applyFont="1" applyBorder="1" applyAlignment="1" applyProtection="1">
      <alignment horizontal="right"/>
      <protection locked="0"/>
    </xf>
    <xf numFmtId="37" fontId="9" fillId="0" borderId="16" xfId="9" quotePrefix="1" applyFont="1" applyBorder="1" applyAlignment="1" applyProtection="1">
      <alignment horizontal="center"/>
      <protection locked="0"/>
    </xf>
    <xf numFmtId="37" fontId="9" fillId="0" borderId="72" xfId="9" quotePrefix="1" applyFont="1" applyBorder="1" applyAlignment="1" applyProtection="1">
      <alignment horizontal="center"/>
      <protection locked="0"/>
    </xf>
    <xf numFmtId="37" fontId="9" fillId="0" borderId="11" xfId="9" applyFont="1" applyBorder="1" applyAlignment="1" applyProtection="1">
      <alignment horizontal="center"/>
      <protection locked="0"/>
    </xf>
    <xf numFmtId="37" fontId="9" fillId="0" borderId="73" xfId="9" applyFont="1" applyBorder="1" applyAlignment="1" applyProtection="1">
      <alignment horizontal="center"/>
      <protection locked="0"/>
    </xf>
    <xf numFmtId="37" fontId="9" fillId="0" borderId="6" xfId="10" applyFont="1" applyBorder="1" applyProtection="1">
      <protection locked="0"/>
    </xf>
    <xf numFmtId="37" fontId="9" fillId="0" borderId="11" xfId="10" applyFont="1" applyBorder="1" applyProtection="1">
      <protection locked="0"/>
    </xf>
    <xf numFmtId="0" fontId="13" fillId="0" borderId="74" xfId="6" applyFont="1" applyBorder="1"/>
    <xf numFmtId="165" fontId="13" fillId="0" borderId="39" xfId="6" applyNumberFormat="1" applyFont="1" applyBorder="1"/>
    <xf numFmtId="0" fontId="13" fillId="0" borderId="75" xfId="6" applyFont="1" applyBorder="1"/>
    <xf numFmtId="165" fontId="13" fillId="0" borderId="27" xfId="6" applyNumberFormat="1" applyFont="1" applyBorder="1"/>
    <xf numFmtId="0" fontId="13" fillId="0" borderId="42" xfId="6" applyFont="1" applyBorder="1"/>
    <xf numFmtId="37" fontId="9" fillId="0" borderId="0" xfId="10" applyFont="1" applyBorder="1" applyProtection="1">
      <protection locked="0"/>
    </xf>
    <xf numFmtId="37" fontId="9" fillId="0" borderId="5" xfId="11" applyNumberFormat="1" applyFont="1" applyBorder="1" applyAlignment="1" applyProtection="1">
      <alignment horizontal="left"/>
      <protection locked="0"/>
    </xf>
    <xf numFmtId="0" fontId="9" fillId="0" borderId="4" xfId="8" applyNumberFormat="1" applyFont="1" applyBorder="1" applyAlignment="1" applyProtection="1">
      <alignment horizontal="left"/>
      <protection locked="0"/>
    </xf>
    <xf numFmtId="0" fontId="9" fillId="0" borderId="76" xfId="8" applyNumberFormat="1" applyFont="1" applyBorder="1" applyAlignment="1" applyProtection="1">
      <alignment horizontal="left"/>
      <protection locked="0"/>
    </xf>
    <xf numFmtId="0" fontId="9" fillId="0" borderId="8" xfId="8" applyNumberFormat="1" applyFont="1" applyBorder="1" applyAlignment="1" applyProtection="1">
      <alignment horizontal="right"/>
      <protection locked="0"/>
    </xf>
    <xf numFmtId="37" fontId="9" fillId="0" borderId="0" xfId="8" applyFont="1" applyAlignment="1" applyProtection="1">
      <protection locked="0"/>
    </xf>
    <xf numFmtId="37" fontId="9" fillId="0" borderId="0" xfId="8" applyFont="1" applyFill="1" applyBorder="1" applyAlignment="1" applyProtection="1">
      <alignment horizontal="center"/>
      <protection locked="0"/>
    </xf>
    <xf numFmtId="37" fontId="9" fillId="0" borderId="5" xfId="8" applyFont="1" applyFill="1" applyBorder="1" applyAlignment="1" applyProtection="1">
      <alignment horizontal="center"/>
    </xf>
    <xf numFmtId="3" fontId="9" fillId="0" borderId="5" xfId="8" applyNumberFormat="1" applyFont="1" applyBorder="1" applyAlignment="1" applyProtection="1">
      <alignment horizontal="right"/>
      <protection locked="0"/>
    </xf>
    <xf numFmtId="3" fontId="9" fillId="0" borderId="77" xfId="8" applyNumberFormat="1" applyFont="1" applyBorder="1" applyAlignment="1" applyProtection="1">
      <alignment horizontal="right"/>
      <protection locked="0"/>
    </xf>
    <xf numFmtId="3" fontId="9" fillId="0" borderId="8" xfId="8" applyNumberFormat="1" applyFont="1" applyBorder="1" applyAlignment="1" applyProtection="1">
      <alignment horizontal="right"/>
      <protection locked="0"/>
    </xf>
    <xf numFmtId="3" fontId="9" fillId="0" borderId="5" xfId="8" applyNumberFormat="1" applyFont="1" applyFill="1" applyBorder="1" applyAlignment="1" applyProtection="1">
      <alignment horizontal="right"/>
      <protection locked="0"/>
    </xf>
    <xf numFmtId="3" fontId="9" fillId="0" borderId="10" xfId="8" applyNumberFormat="1" applyFont="1" applyFill="1" applyBorder="1" applyAlignment="1" applyProtection="1">
      <alignment horizontal="right"/>
      <protection locked="0"/>
    </xf>
    <xf numFmtId="164" fontId="9" fillId="0" borderId="10" xfId="8" applyNumberFormat="1" applyFont="1" applyFill="1" applyBorder="1" applyProtection="1"/>
    <xf numFmtId="38" fontId="9" fillId="0" borderId="5" xfId="8" applyNumberFormat="1" applyFont="1" applyFill="1" applyBorder="1" applyAlignment="1" applyProtection="1">
      <alignment horizontal="right"/>
      <protection locked="0"/>
    </xf>
    <xf numFmtId="38" fontId="9" fillId="0" borderId="5" xfId="8" applyNumberFormat="1" applyFont="1" applyBorder="1" applyAlignment="1" applyProtection="1">
      <alignment horizontal="right"/>
      <protection locked="0"/>
    </xf>
    <xf numFmtId="38" fontId="9" fillId="0" borderId="10" xfId="8" applyNumberFormat="1" applyFont="1" applyFill="1" applyBorder="1" applyAlignment="1" applyProtection="1">
      <alignment horizontal="right"/>
      <protection locked="0"/>
    </xf>
    <xf numFmtId="37" fontId="9" fillId="0" borderId="6" xfId="9" applyFont="1" applyBorder="1" applyAlignment="1" applyProtection="1">
      <alignment horizontal="centerContinuous"/>
      <protection locked="0"/>
    </xf>
    <xf numFmtId="37" fontId="9" fillId="0" borderId="78" xfId="9" applyFont="1" applyFill="1" applyBorder="1" applyAlignment="1">
      <alignment horizontal="center"/>
    </xf>
    <xf numFmtId="37" fontId="9" fillId="0" borderId="79" xfId="9" applyFont="1" applyFill="1" applyBorder="1" applyAlignment="1" applyProtection="1">
      <alignment horizontal="center"/>
    </xf>
    <xf numFmtId="37" fontId="9" fillId="0" borderId="80" xfId="8" applyFont="1" applyFill="1" applyBorder="1" applyAlignment="1" applyProtection="1">
      <alignment horizontal="center"/>
    </xf>
    <xf numFmtId="3" fontId="9" fillId="0" borderId="80" xfId="8" applyNumberFormat="1" applyFont="1" applyBorder="1" applyAlignment="1" applyProtection="1">
      <alignment horizontal="right"/>
      <protection locked="0"/>
    </xf>
    <xf numFmtId="3" fontId="9" fillId="0" borderId="81" xfId="8" applyNumberFormat="1" applyFont="1" applyBorder="1" applyAlignment="1" applyProtection="1">
      <alignment horizontal="right"/>
      <protection locked="0"/>
    </xf>
    <xf numFmtId="3" fontId="9" fillId="0" borderId="82" xfId="8" applyNumberFormat="1" applyFont="1" applyBorder="1" applyAlignment="1" applyProtection="1">
      <alignment horizontal="right"/>
      <protection locked="0"/>
    </xf>
    <xf numFmtId="3" fontId="9" fillId="0" borderId="80" xfId="8" applyNumberFormat="1" applyFont="1" applyFill="1" applyBorder="1" applyAlignment="1" applyProtection="1">
      <alignment horizontal="right"/>
      <protection locked="0"/>
    </xf>
    <xf numFmtId="3" fontId="9" fillId="0" borderId="83" xfId="8" applyNumberFormat="1" applyFont="1" applyFill="1" applyBorder="1" applyAlignment="1" applyProtection="1">
      <alignment horizontal="right"/>
      <protection locked="0"/>
    </xf>
    <xf numFmtId="164" fontId="9" fillId="0" borderId="83" xfId="8" applyNumberFormat="1" applyFont="1" applyFill="1" applyBorder="1" applyProtection="1"/>
    <xf numFmtId="37" fontId="9" fillId="0" borderId="84" xfId="8" applyFont="1" applyBorder="1" applyProtection="1">
      <protection locked="0"/>
    </xf>
    <xf numFmtId="37" fontId="9" fillId="0" borderId="50" xfId="8" applyFont="1" applyFill="1" applyBorder="1" applyProtection="1">
      <protection locked="0"/>
    </xf>
    <xf numFmtId="37" fontId="9" fillId="0" borderId="85" xfId="8" applyFont="1" applyFill="1" applyBorder="1" applyProtection="1">
      <protection locked="0"/>
    </xf>
    <xf numFmtId="37" fontId="9" fillId="0" borderId="50" xfId="9" applyFont="1" applyBorder="1" applyAlignment="1" applyProtection="1">
      <alignment horizontal="center"/>
      <protection locked="0"/>
    </xf>
    <xf numFmtId="37" fontId="9" fillId="0" borderId="63" xfId="8" applyFont="1" applyBorder="1" applyAlignment="1" applyProtection="1">
      <alignment horizontal="left"/>
      <protection locked="0"/>
    </xf>
    <xf numFmtId="37" fontId="9" fillId="0" borderId="86" xfId="8" applyFont="1" applyBorder="1" applyProtection="1">
      <protection locked="0"/>
    </xf>
    <xf numFmtId="37" fontId="9" fillId="0" borderId="53" xfId="8" applyFont="1" applyBorder="1" applyAlignment="1" applyProtection="1">
      <alignment horizontal="centerContinuous"/>
      <protection locked="0"/>
    </xf>
    <xf numFmtId="37" fontId="9" fillId="0" borderId="87" xfId="8" applyFont="1" applyBorder="1" applyProtection="1">
      <protection locked="0"/>
    </xf>
    <xf numFmtId="0" fontId="9" fillId="0" borderId="87" xfId="8" applyNumberFormat="1" applyFont="1" applyBorder="1" applyAlignment="1" applyProtection="1">
      <alignment horizontal="left"/>
      <protection locked="0"/>
    </xf>
    <xf numFmtId="3" fontId="9" fillId="0" borderId="53" xfId="8" applyNumberFormat="1" applyFont="1" applyBorder="1" applyAlignment="1" applyProtection="1">
      <alignment horizontal="right"/>
      <protection locked="0"/>
    </xf>
    <xf numFmtId="0" fontId="9" fillId="0" borderId="88" xfId="8" applyNumberFormat="1" applyFont="1" applyBorder="1" applyAlignment="1" applyProtection="1">
      <alignment horizontal="left"/>
      <protection locked="0"/>
    </xf>
    <xf numFmtId="3" fontId="9" fillId="0" borderId="89" xfId="8" applyNumberFormat="1" applyFont="1" applyBorder="1" applyAlignment="1" applyProtection="1">
      <alignment horizontal="right"/>
      <protection locked="0"/>
    </xf>
    <xf numFmtId="0" fontId="9" fillId="0" borderId="90" xfId="8" applyNumberFormat="1" applyFont="1" applyBorder="1" applyAlignment="1" applyProtection="1">
      <alignment horizontal="left"/>
      <protection locked="0"/>
    </xf>
    <xf numFmtId="0" fontId="9" fillId="0" borderId="91" xfId="8" applyNumberFormat="1" applyFont="1" applyBorder="1" applyAlignment="1" applyProtection="1">
      <alignment horizontal="left"/>
      <protection locked="0"/>
    </xf>
    <xf numFmtId="3" fontId="9" fillId="0" borderId="55" xfId="8" applyNumberFormat="1" applyFont="1" applyBorder="1" applyAlignment="1" applyProtection="1">
      <alignment horizontal="right"/>
      <protection locked="0"/>
    </xf>
    <xf numFmtId="0" fontId="9" fillId="0" borderId="92" xfId="8" applyNumberFormat="1" applyFont="1" applyBorder="1" applyAlignment="1" applyProtection="1">
      <alignment horizontal="left"/>
      <protection locked="0"/>
    </xf>
    <xf numFmtId="164" fontId="9" fillId="0" borderId="55" xfId="8" applyNumberFormat="1" applyFont="1" applyBorder="1" applyProtection="1"/>
    <xf numFmtId="38" fontId="9" fillId="0" borderId="53" xfId="8" applyNumberFormat="1" applyFont="1" applyBorder="1" applyAlignment="1" applyProtection="1">
      <alignment horizontal="right"/>
      <protection locked="0"/>
    </xf>
    <xf numFmtId="37" fontId="9" fillId="0" borderId="87" xfId="8" applyFont="1" applyBorder="1" applyAlignment="1" applyProtection="1">
      <alignment horizontal="left"/>
      <protection locked="0"/>
    </xf>
    <xf numFmtId="37" fontId="9" fillId="0" borderId="92" xfId="8" applyFont="1" applyBorder="1" applyAlignment="1" applyProtection="1">
      <alignment horizontal="left"/>
      <protection locked="0"/>
    </xf>
    <xf numFmtId="38" fontId="9" fillId="0" borderId="55" xfId="8" applyNumberFormat="1" applyFont="1" applyBorder="1" applyAlignment="1" applyProtection="1">
      <alignment horizontal="right"/>
      <protection locked="0"/>
    </xf>
    <xf numFmtId="37" fontId="9" fillId="0" borderId="93" xfId="8" applyFont="1" applyBorder="1" applyAlignment="1" applyProtection="1">
      <alignment horizontal="left"/>
      <protection locked="0"/>
    </xf>
    <xf numFmtId="164" fontId="9" fillId="0" borderId="48" xfId="8" applyNumberFormat="1" applyFont="1" applyFill="1" applyBorder="1" applyProtection="1"/>
    <xf numFmtId="37" fontId="9" fillId="0" borderId="6" xfId="7" applyNumberFormat="1" applyFont="1" applyBorder="1" applyAlignment="1" applyProtection="1">
      <alignment horizontal="right"/>
      <protection locked="0"/>
    </xf>
    <xf numFmtId="37" fontId="9" fillId="0" borderId="14" xfId="7" applyNumberFormat="1" applyFont="1" applyBorder="1" applyAlignment="1" applyProtection="1">
      <alignment horizontal="right"/>
      <protection locked="0"/>
    </xf>
    <xf numFmtId="37" fontId="9" fillId="0" borderId="6" xfId="7" applyNumberFormat="1" applyFont="1" applyFill="1" applyBorder="1" applyAlignment="1" applyProtection="1">
      <alignment horizontal="right"/>
      <protection locked="0"/>
    </xf>
    <xf numFmtId="37" fontId="9" fillId="0" borderId="11" xfId="7" applyNumberFormat="1" applyFont="1" applyBorder="1" applyAlignment="1" applyProtection="1">
      <alignment horizontal="right"/>
      <protection locked="0"/>
    </xf>
    <xf numFmtId="37" fontId="9" fillId="0" borderId="11" xfId="7" applyNumberFormat="1" applyFont="1" applyFill="1" applyBorder="1" applyAlignment="1" applyProtection="1">
      <alignment horizontal="right"/>
      <protection locked="0"/>
    </xf>
    <xf numFmtId="37" fontId="9" fillId="2" borderId="6" xfId="7" applyNumberFormat="1" applyFont="1" applyFill="1" applyBorder="1" applyAlignment="1" applyProtection="1">
      <alignment horizontal="right"/>
    </xf>
    <xf numFmtId="37" fontId="9" fillId="2" borderId="14" xfId="7" applyNumberFormat="1" applyFont="1" applyFill="1" applyBorder="1" applyAlignment="1" applyProtection="1">
      <alignment horizontal="right"/>
    </xf>
    <xf numFmtId="37" fontId="9" fillId="0" borderId="6" xfId="7" applyNumberFormat="1" applyFont="1" applyFill="1" applyBorder="1" applyAlignment="1" applyProtection="1">
      <alignment horizontal="right"/>
    </xf>
    <xf numFmtId="37" fontId="9" fillId="0" borderId="94" xfId="7" applyNumberFormat="1" applyFont="1" applyBorder="1" applyAlignment="1" applyProtection="1">
      <alignment horizontal="right"/>
      <protection locked="0"/>
    </xf>
    <xf numFmtId="37" fontId="9" fillId="0" borderId="95" xfId="7" applyNumberFormat="1" applyFont="1" applyBorder="1" applyAlignment="1" applyProtection="1">
      <alignment horizontal="right"/>
      <protection locked="0"/>
    </xf>
    <xf numFmtId="37" fontId="9" fillId="0" borderId="3" xfId="7" applyNumberFormat="1" applyFont="1" applyFill="1" applyBorder="1" applyAlignment="1" applyProtection="1">
      <alignment horizontal="right"/>
      <protection locked="0"/>
    </xf>
    <xf numFmtId="37" fontId="9" fillId="0" borderId="96" xfId="7" applyNumberFormat="1" applyFont="1" applyFill="1" applyBorder="1" applyAlignment="1" applyProtection="1">
      <alignment horizontal="right"/>
    </xf>
    <xf numFmtId="37" fontId="9" fillId="0" borderId="6" xfId="8" applyNumberFormat="1" applyFont="1" applyBorder="1" applyAlignment="1" applyProtection="1">
      <alignment horizontal="right"/>
      <protection locked="0"/>
    </xf>
    <xf numFmtId="37" fontId="9" fillId="0" borderId="7" xfId="8" applyNumberFormat="1" applyFont="1" applyBorder="1" applyAlignment="1" applyProtection="1">
      <alignment horizontal="right"/>
      <protection locked="0"/>
    </xf>
    <xf numFmtId="37" fontId="9" fillId="0" borderId="27" xfId="8" applyNumberFormat="1" applyFont="1" applyBorder="1" applyAlignment="1" applyProtection="1">
      <alignment horizontal="right"/>
      <protection locked="0"/>
    </xf>
    <xf numFmtId="37" fontId="9" fillId="0" borderId="11" xfId="8" applyNumberFormat="1" applyFont="1" applyBorder="1" applyAlignment="1" applyProtection="1">
      <alignment horizontal="right"/>
      <protection locked="0"/>
    </xf>
    <xf numFmtId="37" fontId="9" fillId="0" borderId="32" xfId="8" applyNumberFormat="1" applyFont="1" applyBorder="1" applyProtection="1"/>
    <xf numFmtId="37" fontId="9" fillId="0" borderId="97" xfId="8" applyNumberFormat="1" applyFont="1" applyBorder="1" applyAlignment="1" applyProtection="1">
      <alignment horizontal="right"/>
      <protection locked="0"/>
    </xf>
    <xf numFmtId="37" fontId="9" fillId="0" borderId="98" xfId="8" applyNumberFormat="1" applyFont="1" applyBorder="1" applyAlignment="1" applyProtection="1">
      <alignment horizontal="right"/>
      <protection locked="0"/>
    </xf>
    <xf numFmtId="37" fontId="9" fillId="0" borderId="28" xfId="8" applyNumberFormat="1" applyFont="1" applyBorder="1" applyAlignment="1" applyProtection="1">
      <alignment horizontal="right"/>
      <protection locked="0"/>
    </xf>
    <xf numFmtId="5" fontId="9" fillId="0" borderId="11" xfId="8" applyNumberFormat="1" applyFont="1" applyBorder="1" applyProtection="1"/>
    <xf numFmtId="5" fontId="9" fillId="0" borderId="3" xfId="8" applyNumberFormat="1" applyFont="1" applyBorder="1" applyProtection="1"/>
    <xf numFmtId="5" fontId="9" fillId="0" borderId="99" xfId="8" applyNumberFormat="1" applyFont="1" applyBorder="1" applyProtection="1"/>
    <xf numFmtId="5" fontId="9" fillId="0" borderId="34" xfId="8" applyNumberFormat="1" applyFont="1" applyBorder="1" applyProtection="1"/>
    <xf numFmtId="5" fontId="9" fillId="0" borderId="61" xfId="8" applyNumberFormat="1" applyFont="1" applyBorder="1" applyProtection="1"/>
    <xf numFmtId="37" fontId="3" fillId="0" borderId="0" xfId="7" applyFont="1" applyAlignment="1" applyProtection="1">
      <alignment horizontal="right"/>
      <protection locked="0"/>
    </xf>
    <xf numFmtId="37" fontId="3" fillId="0" borderId="0" xfId="8" applyFont="1" applyAlignment="1" applyProtection="1">
      <alignment horizontal="right"/>
      <protection locked="0"/>
    </xf>
    <xf numFmtId="37" fontId="9" fillId="0" borderId="84" xfId="7" applyFont="1" applyBorder="1" applyProtection="1">
      <protection locked="0"/>
    </xf>
    <xf numFmtId="37" fontId="9" fillId="0" borderId="100" xfId="7" applyFont="1" applyBorder="1" applyProtection="1">
      <protection locked="0"/>
    </xf>
    <xf numFmtId="37" fontId="9" fillId="0" borderId="50" xfId="7" applyFont="1" applyBorder="1" applyProtection="1">
      <protection locked="0"/>
    </xf>
    <xf numFmtId="37" fontId="9" fillId="0" borderId="49" xfId="7" applyFont="1" applyBorder="1" applyProtection="1">
      <protection locked="0"/>
    </xf>
    <xf numFmtId="37" fontId="9" fillId="0" borderId="86" xfId="7" applyFont="1" applyBorder="1" applyProtection="1">
      <protection locked="0"/>
    </xf>
    <xf numFmtId="37" fontId="9" fillId="0" borderId="87" xfId="7" applyFont="1" applyBorder="1" applyProtection="1">
      <protection locked="0"/>
    </xf>
    <xf numFmtId="37" fontId="9" fillId="0" borderId="101" xfId="7" applyFont="1" applyFill="1" applyBorder="1" applyAlignment="1" applyProtection="1">
      <alignment horizontal="center"/>
      <protection locked="0"/>
    </xf>
    <xf numFmtId="0" fontId="9" fillId="0" borderId="90" xfId="7" applyNumberFormat="1" applyFont="1" applyBorder="1" applyAlignment="1" applyProtection="1">
      <alignment horizontal="left"/>
      <protection locked="0"/>
    </xf>
    <xf numFmtId="37" fontId="9" fillId="0" borderId="101" xfId="7" applyNumberFormat="1" applyFont="1" applyFill="1" applyBorder="1" applyAlignment="1" applyProtection="1">
      <alignment horizontal="right"/>
      <protection locked="0"/>
    </xf>
    <xf numFmtId="0" fontId="9" fillId="0" borderId="87" xfId="7" applyNumberFormat="1" applyFont="1" applyBorder="1" applyAlignment="1" applyProtection="1">
      <alignment horizontal="left"/>
      <protection locked="0"/>
    </xf>
    <xf numFmtId="0" fontId="9" fillId="0" borderId="92" xfId="7" applyNumberFormat="1" applyFont="1" applyBorder="1" applyAlignment="1" applyProtection="1">
      <alignment horizontal="left"/>
      <protection locked="0"/>
    </xf>
    <xf numFmtId="37" fontId="9" fillId="0" borderId="102" xfId="7" applyNumberFormat="1" applyFont="1" applyFill="1" applyBorder="1" applyAlignment="1" applyProtection="1">
      <alignment horizontal="right"/>
      <protection locked="0"/>
    </xf>
    <xf numFmtId="5" fontId="9" fillId="0" borderId="102" xfId="7" applyNumberFormat="1" applyFont="1" applyFill="1" applyBorder="1" applyProtection="1"/>
    <xf numFmtId="37" fontId="9" fillId="0" borderId="101" xfId="7" applyNumberFormat="1" applyFont="1" applyFill="1" applyBorder="1" applyAlignment="1" applyProtection="1">
      <alignment horizontal="right"/>
    </xf>
    <xf numFmtId="37" fontId="9" fillId="0" borderId="87" xfId="7" applyFont="1" applyBorder="1" applyAlignment="1" applyProtection="1">
      <alignment horizontal="left"/>
      <protection locked="0"/>
    </xf>
    <xf numFmtId="37" fontId="9" fillId="0" borderId="103" xfId="7" applyNumberFormat="1" applyFont="1" applyFill="1" applyBorder="1" applyAlignment="1" applyProtection="1">
      <alignment horizontal="right"/>
      <protection locked="0"/>
    </xf>
    <xf numFmtId="37" fontId="9" fillId="0" borderId="92" xfId="7" applyFont="1" applyBorder="1" applyAlignment="1" applyProtection="1">
      <alignment horizontal="left"/>
      <protection locked="0"/>
    </xf>
    <xf numFmtId="37" fontId="9" fillId="0" borderId="70" xfId="7" applyNumberFormat="1" applyFont="1" applyFill="1" applyBorder="1" applyAlignment="1" applyProtection="1">
      <alignment horizontal="right"/>
    </xf>
    <xf numFmtId="37" fontId="9" fillId="0" borderId="93" xfId="7" applyFont="1" applyBorder="1" applyAlignment="1" applyProtection="1">
      <alignment horizontal="left"/>
      <protection locked="0"/>
    </xf>
    <xf numFmtId="37" fontId="9" fillId="0" borderId="104" xfId="7" applyFont="1" applyBorder="1" applyAlignment="1" applyProtection="1">
      <alignment horizontal="left"/>
      <protection locked="0"/>
    </xf>
    <xf numFmtId="5" fontId="9" fillId="0" borderId="61" xfId="7" applyNumberFormat="1" applyFont="1" applyBorder="1" applyProtection="1"/>
    <xf numFmtId="5" fontId="9" fillId="0" borderId="104" xfId="7" applyNumberFormat="1" applyFont="1" applyBorder="1" applyProtection="1"/>
    <xf numFmtId="5" fontId="9" fillId="0" borderId="61" xfId="7" applyNumberFormat="1" applyFont="1" applyFill="1" applyBorder="1" applyProtection="1"/>
    <xf numFmtId="5" fontId="9" fillId="0" borderId="47" xfId="7" applyNumberFormat="1" applyFont="1" applyFill="1" applyBorder="1" applyProtection="1"/>
    <xf numFmtId="37" fontId="3" fillId="0" borderId="0" xfId="9" applyFont="1" applyAlignment="1" applyProtection="1">
      <alignment horizontal="right"/>
    </xf>
    <xf numFmtId="37" fontId="9" fillId="0" borderId="2" xfId="9" applyFont="1" applyBorder="1" applyAlignment="1" applyProtection="1">
      <alignment horizontal="left"/>
    </xf>
    <xf numFmtId="37" fontId="9" fillId="0" borderId="3" xfId="9" applyFont="1" applyFill="1" applyBorder="1" applyAlignment="1" applyProtection="1">
      <alignment horizontal="right"/>
      <protection locked="0"/>
    </xf>
    <xf numFmtId="37" fontId="9" fillId="0" borderId="35" xfId="9" applyFont="1" applyBorder="1" applyAlignment="1" applyProtection="1">
      <alignment horizontal="left"/>
    </xf>
    <xf numFmtId="5" fontId="9" fillId="0" borderId="105" xfId="9" applyNumberFormat="1" applyFont="1" applyFill="1" applyBorder="1" applyProtection="1"/>
    <xf numFmtId="5" fontId="9" fillId="0" borderId="105" xfId="9" applyNumberFormat="1" applyFont="1" applyBorder="1" applyProtection="1"/>
    <xf numFmtId="5" fontId="9" fillId="0" borderId="36" xfId="9" applyNumberFormat="1" applyFont="1" applyBorder="1" applyProtection="1"/>
    <xf numFmtId="0" fontId="9" fillId="0" borderId="8" xfId="9" applyNumberFormat="1" applyFont="1" applyBorder="1" applyAlignment="1">
      <alignment horizontal="right"/>
    </xf>
    <xf numFmtId="37" fontId="9" fillId="0" borderId="0" xfId="9" applyFont="1" applyAlignment="1" applyProtection="1"/>
    <xf numFmtId="5" fontId="9" fillId="0" borderId="61" xfId="8" applyNumberFormat="1" applyFont="1" applyFill="1" applyBorder="1" applyProtection="1"/>
    <xf numFmtId="5" fontId="9" fillId="0" borderId="47" xfId="8" applyNumberFormat="1" applyFont="1" applyBorder="1" applyProtection="1"/>
    <xf numFmtId="37" fontId="9" fillId="0" borderId="49" xfId="9" applyFont="1" applyFill="1" applyBorder="1"/>
    <xf numFmtId="37" fontId="9" fillId="0" borderId="0" xfId="9" applyFont="1" applyFill="1" applyBorder="1" applyAlignment="1" applyProtection="1">
      <alignment horizontal="center"/>
    </xf>
    <xf numFmtId="37" fontId="9" fillId="0" borderId="5" xfId="9" applyFont="1" applyBorder="1" applyAlignment="1" applyProtection="1">
      <alignment horizontal="right"/>
      <protection locked="0"/>
    </xf>
    <xf numFmtId="37" fontId="9" fillId="0" borderId="0" xfId="9" applyFont="1" applyBorder="1" applyAlignment="1" applyProtection="1">
      <alignment horizontal="right"/>
      <protection locked="0"/>
    </xf>
    <xf numFmtId="37" fontId="9" fillId="0" borderId="62" xfId="9" applyFont="1" applyFill="1" applyBorder="1" applyAlignment="1" applyProtection="1">
      <alignment horizontal="right"/>
      <protection locked="0"/>
    </xf>
    <xf numFmtId="37" fontId="9" fillId="0" borderId="5" xfId="9" applyFont="1" applyFill="1" applyBorder="1" applyAlignment="1" applyProtection="1">
      <alignment horizontal="right"/>
      <protection locked="0"/>
    </xf>
    <xf numFmtId="37" fontId="9" fillId="0" borderId="0" xfId="9" applyFont="1" applyFill="1" applyBorder="1" applyAlignment="1" applyProtection="1">
      <alignment horizontal="right"/>
      <protection locked="0"/>
    </xf>
    <xf numFmtId="5" fontId="9" fillId="0" borderId="106" xfId="9" applyNumberFormat="1" applyFont="1" applyFill="1" applyBorder="1" applyProtection="1"/>
    <xf numFmtId="37" fontId="9" fillId="0" borderId="5" xfId="9" applyFont="1" applyFill="1" applyBorder="1" applyAlignment="1" applyProtection="1">
      <alignment horizontal="right" wrapText="1"/>
      <protection locked="0"/>
    </xf>
    <xf numFmtId="37" fontId="9" fillId="0" borderId="107" xfId="9" applyFont="1" applyBorder="1" applyAlignment="1" applyProtection="1">
      <alignment horizontal="right"/>
      <protection locked="0"/>
    </xf>
    <xf numFmtId="5" fontId="9" fillId="0" borderId="10" xfId="9" applyNumberFormat="1" applyFont="1" applyFill="1" applyBorder="1" applyProtection="1"/>
    <xf numFmtId="5" fontId="9" fillId="0" borderId="48" xfId="8" applyNumberFormat="1" applyFont="1" applyFill="1" applyBorder="1" applyProtection="1"/>
    <xf numFmtId="37" fontId="9" fillId="0" borderId="66" xfId="9" applyFont="1" applyBorder="1" applyAlignment="1" applyProtection="1">
      <alignment horizontal="center"/>
    </xf>
    <xf numFmtId="37" fontId="9" fillId="0" borderId="26" xfId="9" applyFont="1" applyBorder="1" applyAlignment="1" applyProtection="1">
      <alignment horizontal="centerContinuous"/>
    </xf>
    <xf numFmtId="37" fontId="9" fillId="0" borderId="80" xfId="9" applyFont="1" applyBorder="1" applyAlignment="1" applyProtection="1">
      <alignment horizontal="right"/>
      <protection locked="0"/>
    </xf>
    <xf numFmtId="37" fontId="9" fillId="0" borderId="79" xfId="9" applyFont="1" applyBorder="1" applyAlignment="1" applyProtection="1">
      <alignment horizontal="right"/>
      <protection locked="0"/>
    </xf>
    <xf numFmtId="37" fontId="9" fillId="0" borderId="108" xfId="9" applyFont="1" applyFill="1" applyBorder="1" applyAlignment="1" applyProtection="1">
      <alignment horizontal="right"/>
      <protection locked="0"/>
    </xf>
    <xf numFmtId="37" fontId="9" fillId="0" borderId="80" xfId="9" applyFont="1" applyFill="1" applyBorder="1" applyAlignment="1" applyProtection="1">
      <alignment horizontal="right"/>
      <protection locked="0"/>
    </xf>
    <xf numFmtId="37" fontId="9" fillId="0" borderId="79" xfId="9" applyFont="1" applyFill="1" applyBorder="1" applyAlignment="1" applyProtection="1">
      <alignment horizontal="right"/>
      <protection locked="0"/>
    </xf>
    <xf numFmtId="5" fontId="9" fillId="0" borderId="38" xfId="9" applyNumberFormat="1" applyFont="1" applyFill="1" applyBorder="1" applyProtection="1"/>
    <xf numFmtId="37" fontId="9" fillId="0" borderId="109" xfId="10" applyFont="1" applyBorder="1" applyProtection="1">
      <protection locked="0"/>
    </xf>
    <xf numFmtId="37" fontId="9" fillId="0" borderId="110" xfId="10" applyFont="1" applyBorder="1" applyAlignment="1" applyProtection="1">
      <alignment horizontal="left"/>
      <protection locked="0"/>
    </xf>
    <xf numFmtId="37" fontId="9" fillId="0" borderId="111" xfId="10" applyFont="1" applyBorder="1" applyAlignment="1" applyProtection="1">
      <alignment horizontal="left"/>
      <protection locked="0"/>
    </xf>
    <xf numFmtId="37" fontId="9" fillId="0" borderId="112" xfId="10" applyFont="1" applyBorder="1" applyAlignment="1" applyProtection="1">
      <alignment horizontal="left"/>
      <protection locked="0"/>
    </xf>
    <xf numFmtId="37" fontId="9" fillId="0" borderId="6" xfId="10" applyNumberFormat="1" applyFont="1" applyBorder="1" applyAlignment="1" applyProtection="1">
      <alignment horizontal="right"/>
      <protection locked="0"/>
    </xf>
    <xf numFmtId="37" fontId="9" fillId="0" borderId="6" xfId="10" applyNumberFormat="1" applyFont="1" applyBorder="1" applyAlignment="1" applyProtection="1">
      <alignment horizontal="left"/>
      <protection locked="0"/>
    </xf>
    <xf numFmtId="37" fontId="9" fillId="0" borderId="94" xfId="10" applyNumberFormat="1" applyFont="1" applyBorder="1" applyAlignment="1" applyProtection="1">
      <alignment horizontal="right"/>
      <protection locked="0"/>
    </xf>
    <xf numFmtId="37" fontId="9" fillId="0" borderId="6" xfId="10" applyNumberFormat="1" applyFont="1" applyBorder="1" applyProtection="1">
      <protection locked="0"/>
    </xf>
    <xf numFmtId="37" fontId="9" fillId="0" borderId="5" xfId="11" applyNumberFormat="1" applyFont="1" applyBorder="1" applyProtection="1">
      <protection locked="0"/>
    </xf>
    <xf numFmtId="37" fontId="9" fillId="0" borderId="5" xfId="11" applyNumberFormat="1" applyFont="1" applyBorder="1" applyAlignment="1" applyProtection="1">
      <alignment horizontal="right"/>
      <protection locked="0"/>
    </xf>
    <xf numFmtId="37" fontId="9" fillId="0" borderId="5" xfId="11" applyNumberFormat="1" applyFont="1" applyBorder="1" applyProtection="1"/>
    <xf numFmtId="37" fontId="9" fillId="0" borderId="5" xfId="11" applyNumberFormat="1" applyFont="1" applyBorder="1" applyAlignment="1" applyProtection="1">
      <alignment horizontal="right"/>
    </xf>
    <xf numFmtId="37" fontId="7" fillId="0" borderId="0" xfId="7" applyFont="1" applyProtection="1">
      <protection locked="0"/>
    </xf>
    <xf numFmtId="37" fontId="9" fillId="0" borderId="15" xfId="7" applyFont="1" applyBorder="1" applyAlignment="1" applyProtection="1">
      <alignment horizontal="left" wrapText="1"/>
      <protection locked="0"/>
    </xf>
    <xf numFmtId="37" fontId="9" fillId="0" borderId="8" xfId="8" applyFont="1" applyBorder="1" applyAlignment="1" applyProtection="1">
      <alignment horizontal="right"/>
      <protection locked="0"/>
    </xf>
    <xf numFmtId="37" fontId="7" fillId="0" borderId="0" xfId="8" applyFont="1" applyProtection="1">
      <protection locked="0"/>
    </xf>
    <xf numFmtId="37" fontId="7" fillId="0" borderId="0" xfId="8" quotePrefix="1" applyFont="1" applyAlignment="1" applyProtection="1">
      <alignment horizontal="left"/>
      <protection locked="0"/>
    </xf>
    <xf numFmtId="37" fontId="9" fillId="0" borderId="8" xfId="9" applyFont="1" applyBorder="1" applyAlignment="1">
      <alignment horizontal="right"/>
    </xf>
    <xf numFmtId="37" fontId="7" fillId="0" borderId="0" xfId="10" applyFont="1" applyProtection="1">
      <protection locked="0"/>
    </xf>
    <xf numFmtId="37" fontId="8" fillId="0" borderId="113" xfId="9" applyFont="1" applyBorder="1" applyAlignment="1" applyProtection="1">
      <alignment horizontal="center"/>
      <protection locked="0"/>
    </xf>
    <xf numFmtId="37" fontId="8" fillId="0" borderId="114" xfId="9" applyFont="1" applyBorder="1" applyAlignment="1" applyProtection="1">
      <alignment horizontal="center"/>
      <protection locked="0"/>
    </xf>
    <xf numFmtId="37" fontId="8" fillId="0" borderId="115" xfId="9" applyFont="1" applyBorder="1" applyAlignment="1" applyProtection="1">
      <alignment horizontal="center"/>
      <protection locked="0"/>
    </xf>
    <xf numFmtId="3" fontId="9" fillId="1" borderId="116" xfId="8" applyNumberFormat="1" applyFont="1" applyFill="1" applyBorder="1" applyAlignment="1" applyProtection="1">
      <alignment horizontal="center"/>
      <protection locked="0"/>
    </xf>
    <xf numFmtId="3" fontId="9" fillId="1" borderId="29" xfId="8" applyNumberFormat="1" applyFont="1" applyFill="1" applyBorder="1" applyAlignment="1" applyProtection="1">
      <alignment horizontal="center"/>
      <protection locked="0"/>
    </xf>
    <xf numFmtId="3" fontId="9" fillId="1" borderId="73" xfId="8" applyNumberFormat="1" applyFont="1" applyFill="1" applyBorder="1" applyAlignment="1" applyProtection="1">
      <alignment horizontal="center"/>
      <protection locked="0"/>
    </xf>
    <xf numFmtId="3" fontId="9" fillId="1" borderId="117" xfId="8" applyNumberFormat="1" applyFont="1" applyFill="1" applyBorder="1" applyAlignment="1" applyProtection="1">
      <alignment horizontal="center"/>
      <protection locked="0"/>
    </xf>
    <xf numFmtId="3" fontId="9" fillId="1" borderId="58" xfId="8" applyNumberFormat="1" applyFont="1" applyFill="1" applyBorder="1" applyAlignment="1" applyProtection="1">
      <alignment horizontal="center"/>
      <protection locked="0"/>
    </xf>
    <xf numFmtId="3" fontId="9" fillId="1" borderId="55" xfId="8" applyNumberFormat="1" applyFont="1" applyFill="1" applyBorder="1" applyAlignment="1" applyProtection="1">
      <alignment horizontal="center"/>
      <protection locked="0"/>
    </xf>
    <xf numFmtId="37" fontId="5" fillId="0" borderId="0" xfId="8" applyFont="1" applyAlignment="1" applyProtection="1">
      <alignment horizontal="center"/>
      <protection locked="0"/>
    </xf>
    <xf numFmtId="37" fontId="8" fillId="0" borderId="118" xfId="8" applyFont="1" applyBorder="1" applyAlignment="1" applyProtection="1">
      <alignment horizontal="center"/>
      <protection locked="0"/>
    </xf>
    <xf numFmtId="37" fontId="8" fillId="0" borderId="119" xfId="8" applyFont="1" applyBorder="1" applyAlignment="1" applyProtection="1">
      <alignment horizontal="center"/>
      <protection locked="0"/>
    </xf>
    <xf numFmtId="37" fontId="8" fillId="0" borderId="120" xfId="8" applyFont="1" applyBorder="1" applyAlignment="1" applyProtection="1">
      <alignment horizontal="center"/>
      <protection locked="0"/>
    </xf>
    <xf numFmtId="37" fontId="8" fillId="0" borderId="121" xfId="9" applyFont="1" applyBorder="1" applyAlignment="1" applyProtection="1">
      <alignment horizontal="center"/>
      <protection locked="0"/>
    </xf>
    <xf numFmtId="37" fontId="8" fillId="0" borderId="119" xfId="9" applyFont="1" applyBorder="1" applyAlignment="1" applyProtection="1">
      <alignment horizontal="center"/>
      <protection locked="0"/>
    </xf>
    <xf numFmtId="37" fontId="8" fillId="0" borderId="122" xfId="9" applyFont="1" applyBorder="1" applyAlignment="1" applyProtection="1">
      <alignment horizontal="center"/>
      <protection locked="0"/>
    </xf>
    <xf numFmtId="37" fontId="8" fillId="0" borderId="8" xfId="8" applyFont="1" applyBorder="1" applyAlignment="1" applyProtection="1">
      <alignment horizontal="left"/>
      <protection locked="0"/>
    </xf>
    <xf numFmtId="164" fontId="9" fillId="1" borderId="37" xfId="8" applyNumberFormat="1" applyFont="1" applyFill="1" applyBorder="1" applyAlignment="1" applyProtection="1">
      <alignment horizontal="center"/>
    </xf>
    <xf numFmtId="164" fontId="9" fillId="1" borderId="63" xfId="8" applyNumberFormat="1" applyFont="1" applyFill="1" applyBorder="1" applyAlignment="1" applyProtection="1">
      <alignment horizontal="center"/>
    </xf>
    <xf numFmtId="164" fontId="9" fillId="1" borderId="51" xfId="8" applyNumberFormat="1" applyFont="1" applyFill="1" applyBorder="1" applyAlignment="1" applyProtection="1">
      <alignment horizontal="center"/>
    </xf>
    <xf numFmtId="164" fontId="9" fillId="1" borderId="58" xfId="8" applyNumberFormat="1" applyFont="1" applyFill="1" applyBorder="1" applyAlignment="1" applyProtection="1">
      <alignment horizontal="center"/>
    </xf>
    <xf numFmtId="164" fontId="9" fillId="1" borderId="60" xfId="8" applyNumberFormat="1" applyFont="1" applyFill="1" applyBorder="1" applyAlignment="1" applyProtection="1">
      <alignment horizontal="center"/>
    </xf>
    <xf numFmtId="164" fontId="9" fillId="1" borderId="47" xfId="8" applyNumberFormat="1" applyFont="1" applyFill="1" applyBorder="1" applyAlignment="1" applyProtection="1">
      <alignment horizontal="center"/>
    </xf>
    <xf numFmtId="37" fontId="8" fillId="0" borderId="123" xfId="8" applyFont="1" applyBorder="1" applyAlignment="1" applyProtection="1">
      <alignment horizontal="center"/>
      <protection locked="0"/>
    </xf>
    <xf numFmtId="37" fontId="8" fillId="0" borderId="124" xfId="8" applyFont="1" applyBorder="1" applyAlignment="1" applyProtection="1">
      <alignment horizontal="center"/>
      <protection locked="0"/>
    </xf>
    <xf numFmtId="37" fontId="8" fillId="0" borderId="123" xfId="9" applyFont="1" applyBorder="1" applyAlignment="1" applyProtection="1">
      <alignment horizontal="center"/>
    </xf>
    <xf numFmtId="37" fontId="8" fillId="0" borderId="125" xfId="9" applyFont="1" applyBorder="1" applyAlignment="1" applyProtection="1">
      <alignment horizontal="center"/>
    </xf>
    <xf numFmtId="37" fontId="9" fillId="0" borderId="126" xfId="8" applyFont="1" applyFill="1" applyBorder="1" applyAlignment="1" applyProtection="1">
      <alignment horizontal="left"/>
      <protection locked="0"/>
    </xf>
    <xf numFmtId="37" fontId="9" fillId="0" borderId="119" xfId="8" applyFont="1" applyFill="1" applyBorder="1" applyAlignment="1" applyProtection="1">
      <alignment horizontal="left"/>
      <protection locked="0"/>
    </xf>
    <xf numFmtId="37" fontId="9" fillId="0" borderId="120" xfId="8" applyFont="1" applyFill="1" applyBorder="1" applyAlignment="1" applyProtection="1">
      <alignment horizontal="left"/>
      <protection locked="0"/>
    </xf>
    <xf numFmtId="37" fontId="9" fillId="0" borderId="42" xfId="8" applyFont="1" applyBorder="1" applyAlignment="1" applyProtection="1">
      <protection locked="0"/>
    </xf>
    <xf numFmtId="37" fontId="9" fillId="0" borderId="27" xfId="8" applyFont="1" applyBorder="1" applyAlignment="1" applyProtection="1">
      <protection locked="0"/>
    </xf>
    <xf numFmtId="37" fontId="9" fillId="0" borderId="42" xfId="8" applyFont="1" applyBorder="1" applyAlignment="1" applyProtection="1">
      <alignment horizontal="left" indent="2"/>
      <protection locked="0"/>
    </xf>
    <xf numFmtId="37" fontId="9" fillId="0" borderId="27" xfId="8" applyFont="1" applyBorder="1" applyAlignment="1" applyProtection="1">
      <alignment horizontal="left" indent="2"/>
      <protection locked="0"/>
    </xf>
    <xf numFmtId="5" fontId="9" fillId="0" borderId="121" xfId="2" applyNumberFormat="1" applyFont="1" applyBorder="1" applyAlignment="1" applyProtection="1">
      <alignment horizontal="right"/>
      <protection locked="0"/>
    </xf>
    <xf numFmtId="5" fontId="9" fillId="0" borderId="122" xfId="2" applyNumberFormat="1" applyFont="1" applyBorder="1" applyAlignment="1" applyProtection="1">
      <alignment horizontal="right"/>
      <protection locked="0"/>
    </xf>
    <xf numFmtId="5" fontId="9" fillId="0" borderId="27" xfId="8" applyNumberFormat="1" applyFont="1" applyBorder="1" applyAlignment="1" applyProtection="1">
      <alignment horizontal="right"/>
      <protection locked="0"/>
    </xf>
    <xf numFmtId="5" fontId="9" fillId="0" borderId="41" xfId="8" applyNumberFormat="1" applyFont="1" applyBorder="1" applyAlignment="1" applyProtection="1">
      <alignment horizontal="right"/>
      <protection locked="0"/>
    </xf>
    <xf numFmtId="37" fontId="9" fillId="0" borderId="44" xfId="8" applyFont="1" applyBorder="1" applyAlignment="1" applyProtection="1">
      <protection locked="0"/>
    </xf>
    <xf numFmtId="37" fontId="9" fillId="0" borderId="45" xfId="8" applyFont="1" applyBorder="1" applyAlignment="1" applyProtection="1">
      <protection locked="0"/>
    </xf>
    <xf numFmtId="5" fontId="9" fillId="0" borderId="45" xfId="8" applyNumberFormat="1" applyFont="1" applyBorder="1" applyAlignment="1" applyProtection="1">
      <alignment horizontal="right"/>
    </xf>
    <xf numFmtId="5" fontId="9" fillId="0" borderId="127" xfId="8" applyNumberFormat="1" applyFont="1" applyBorder="1" applyAlignment="1" applyProtection="1">
      <alignment horizontal="right"/>
    </xf>
    <xf numFmtId="5" fontId="9" fillId="0" borderId="128" xfId="8" applyNumberFormat="1" applyFont="1" applyBorder="1" applyAlignment="1" applyProtection="1">
      <alignment horizontal="right"/>
      <protection locked="0"/>
    </xf>
    <xf numFmtId="5" fontId="9" fillId="0" borderId="129" xfId="8" applyNumberFormat="1" applyFont="1" applyBorder="1" applyAlignment="1" applyProtection="1">
      <alignment horizontal="right"/>
      <protection locked="0"/>
    </xf>
    <xf numFmtId="37" fontId="9" fillId="0" borderId="76" xfId="7" applyFont="1" applyFill="1" applyBorder="1" applyAlignment="1" applyProtection="1">
      <alignment horizontal="center"/>
      <protection locked="0"/>
    </xf>
    <xf numFmtId="37" fontId="9" fillId="0" borderId="89" xfId="7" applyFont="1" applyFill="1" applyBorder="1" applyAlignment="1" applyProtection="1">
      <alignment horizontal="center"/>
      <protection locked="0"/>
    </xf>
    <xf numFmtId="37" fontId="5" fillId="0" borderId="0" xfId="7" applyFont="1" applyAlignment="1" applyProtection="1">
      <alignment horizontal="center"/>
      <protection locked="0"/>
    </xf>
    <xf numFmtId="37" fontId="8" fillId="0" borderId="35" xfId="7" applyFont="1" applyFill="1" applyBorder="1" applyAlignment="1" applyProtection="1">
      <alignment horizontal="center" vertical="center"/>
      <protection locked="0"/>
    </xf>
    <xf numFmtId="37" fontId="8" fillId="0" borderId="36" xfId="7" applyFont="1" applyFill="1" applyBorder="1" applyAlignment="1" applyProtection="1">
      <alignment horizontal="center" vertical="center"/>
      <protection locked="0"/>
    </xf>
    <xf numFmtId="37" fontId="9" fillId="1" borderId="130" xfId="7" applyFont="1" applyFill="1" applyBorder="1" applyAlignment="1" applyProtection="1">
      <alignment horizontal="center"/>
    </xf>
    <xf numFmtId="37" fontId="9" fillId="1" borderId="79" xfId="7" applyFont="1" applyFill="1" applyBorder="1" applyAlignment="1" applyProtection="1">
      <alignment horizontal="center"/>
    </xf>
    <xf numFmtId="37" fontId="9" fillId="1" borderId="131" xfId="7" applyFont="1" applyFill="1" applyBorder="1" applyAlignment="1" applyProtection="1">
      <alignment horizontal="center"/>
    </xf>
    <xf numFmtId="37" fontId="9" fillId="0" borderId="132" xfId="8" applyFont="1" applyBorder="1" applyAlignment="1" applyProtection="1">
      <alignment horizontal="left"/>
      <protection locked="0"/>
    </xf>
    <xf numFmtId="37" fontId="9" fillId="0" borderId="133" xfId="8" applyFont="1" applyBorder="1" applyAlignment="1" applyProtection="1">
      <alignment horizontal="left"/>
      <protection locked="0"/>
    </xf>
    <xf numFmtId="37" fontId="9" fillId="0" borderId="134" xfId="8" applyFont="1" applyBorder="1" applyAlignment="1" applyProtection="1">
      <alignment horizontal="left"/>
      <protection locked="0"/>
    </xf>
    <xf numFmtId="37" fontId="9" fillId="0" borderId="135" xfId="8" applyFont="1" applyBorder="1" applyAlignment="1" applyProtection="1">
      <alignment horizontal="left"/>
      <protection locked="0"/>
    </xf>
    <xf numFmtId="37" fontId="9" fillId="0" borderId="62" xfId="8" applyFont="1" applyBorder="1" applyAlignment="1" applyProtection="1">
      <alignment horizontal="left"/>
      <protection locked="0"/>
    </xf>
    <xf numFmtId="37" fontId="9" fillId="0" borderId="16" xfId="8" applyFont="1" applyBorder="1" applyAlignment="1" applyProtection="1">
      <alignment horizontal="left"/>
      <protection locked="0"/>
    </xf>
    <xf numFmtId="37" fontId="9" fillId="0" borderId="135" xfId="8" quotePrefix="1" applyFont="1" applyBorder="1" applyAlignment="1" applyProtection="1">
      <alignment horizontal="left"/>
      <protection locked="0"/>
    </xf>
    <xf numFmtId="37" fontId="9" fillId="0" borderId="62" xfId="8" quotePrefix="1" applyFont="1" applyBorder="1" applyAlignment="1" applyProtection="1">
      <alignment horizontal="left"/>
      <protection locked="0"/>
    </xf>
    <xf numFmtId="37" fontId="9" fillId="0" borderId="16" xfId="8" quotePrefix="1" applyFont="1" applyBorder="1" applyAlignment="1" applyProtection="1">
      <alignment horizontal="left"/>
      <protection locked="0"/>
    </xf>
    <xf numFmtId="37" fontId="9" fillId="0" borderId="9" xfId="8" applyFont="1" applyBorder="1" applyAlignment="1" applyProtection="1">
      <alignment horizontal="left" wrapText="1"/>
      <protection locked="0"/>
    </xf>
    <xf numFmtId="37" fontId="9" fillId="0" borderId="136" xfId="8" applyFont="1" applyBorder="1" applyAlignment="1" applyProtection="1">
      <alignment horizontal="left" wrapText="1"/>
      <protection locked="0"/>
    </xf>
    <xf numFmtId="37" fontId="9" fillId="0" borderId="137" xfId="8" applyFont="1" applyBorder="1" applyAlignment="1" applyProtection="1">
      <alignment horizontal="left" wrapText="1"/>
      <protection locked="0"/>
    </xf>
    <xf numFmtId="37" fontId="9" fillId="0" borderId="138" xfId="8" applyFont="1" applyBorder="1" applyAlignment="1" applyProtection="1">
      <alignment horizontal="left"/>
      <protection locked="0"/>
    </xf>
    <xf numFmtId="37" fontId="9" fillId="0" borderId="139" xfId="8" applyFont="1" applyBorder="1" applyAlignment="1" applyProtection="1">
      <alignment horizontal="left"/>
      <protection locked="0"/>
    </xf>
    <xf numFmtId="37" fontId="9" fillId="0" borderId="140" xfId="8" applyFont="1" applyBorder="1" applyAlignment="1" applyProtection="1">
      <alignment horizontal="left"/>
      <protection locked="0"/>
    </xf>
    <xf numFmtId="37" fontId="9" fillId="0" borderId="141" xfId="8" applyFont="1" applyBorder="1" applyAlignment="1" applyProtection="1">
      <alignment horizontal="left"/>
      <protection locked="0"/>
    </xf>
    <xf numFmtId="37" fontId="9" fillId="0" borderId="142" xfId="8" applyFont="1" applyBorder="1" applyAlignment="1" applyProtection="1">
      <alignment horizontal="left"/>
      <protection locked="0"/>
    </xf>
    <xf numFmtId="37" fontId="9" fillId="0" borderId="143" xfId="8" applyFont="1" applyBorder="1" applyAlignment="1" applyProtection="1">
      <alignment horizontal="left"/>
      <protection locked="0"/>
    </xf>
    <xf numFmtId="37" fontId="9" fillId="0" borderId="144" xfId="8" applyFont="1" applyBorder="1" applyAlignment="1" applyProtection="1">
      <alignment horizontal="left"/>
      <protection locked="0"/>
    </xf>
    <xf numFmtId="37" fontId="9" fillId="0" borderId="77" xfId="8" applyFont="1" applyBorder="1" applyAlignment="1" applyProtection="1">
      <alignment horizontal="left"/>
      <protection locked="0"/>
    </xf>
    <xf numFmtId="37" fontId="9" fillId="0" borderId="145" xfId="8" applyFont="1" applyBorder="1" applyAlignment="1" applyProtection="1">
      <alignment horizontal="left"/>
      <protection locked="0"/>
    </xf>
    <xf numFmtId="37" fontId="9" fillId="0" borderId="146" xfId="8" applyFont="1" applyBorder="1" applyAlignment="1" applyProtection="1">
      <alignment horizontal="left"/>
      <protection locked="0"/>
    </xf>
    <xf numFmtId="37" fontId="9" fillId="0" borderId="114" xfId="8" applyFont="1" applyBorder="1" applyAlignment="1" applyProtection="1">
      <alignment horizontal="left"/>
      <protection locked="0"/>
    </xf>
    <xf numFmtId="37" fontId="9" fillId="0" borderId="147" xfId="8" applyFont="1" applyBorder="1" applyAlignment="1" applyProtection="1">
      <alignment horizontal="left"/>
      <protection locked="0"/>
    </xf>
    <xf numFmtId="37" fontId="9" fillId="0" borderId="9" xfId="8" applyFont="1" applyBorder="1" applyAlignment="1" applyProtection="1">
      <alignment horizontal="left"/>
      <protection locked="0"/>
    </xf>
    <xf numFmtId="37" fontId="9" fillId="0" borderId="136" xfId="8" applyFont="1" applyBorder="1" applyAlignment="1" applyProtection="1">
      <alignment horizontal="left"/>
      <protection locked="0"/>
    </xf>
    <xf numFmtId="37" fontId="9" fillId="0" borderId="137" xfId="8" applyFont="1" applyBorder="1" applyAlignment="1" applyProtection="1">
      <alignment horizontal="left"/>
      <protection locked="0"/>
    </xf>
    <xf numFmtId="37" fontId="9" fillId="0" borderId="8" xfId="8" applyFont="1" applyFill="1" applyBorder="1" applyAlignment="1" applyProtection="1">
      <alignment horizontal="left"/>
      <protection locked="0"/>
    </xf>
    <xf numFmtId="37" fontId="5" fillId="0" borderId="0" xfId="9" applyFont="1" applyAlignment="1" applyProtection="1">
      <alignment horizontal="center"/>
    </xf>
    <xf numFmtId="37" fontId="5" fillId="0" borderId="0" xfId="8" applyFont="1" applyAlignment="1" applyProtection="1">
      <alignment horizontal="center"/>
    </xf>
    <xf numFmtId="37" fontId="9" fillId="0" borderId="148" xfId="9" applyFont="1" applyBorder="1" applyAlignment="1" applyProtection="1">
      <alignment horizontal="left" indent="4"/>
    </xf>
    <xf numFmtId="37" fontId="9" fillId="0" borderId="107" xfId="9" applyFont="1" applyBorder="1" applyAlignment="1" applyProtection="1">
      <alignment horizontal="left" indent="4"/>
    </xf>
    <xf numFmtId="37" fontId="9" fillId="0" borderId="71" xfId="9" applyFont="1" applyBorder="1" applyAlignment="1" applyProtection="1">
      <alignment horizontal="left" indent="4"/>
    </xf>
    <xf numFmtId="37" fontId="9" fillId="0" borderId="149" xfId="9" applyFont="1" applyBorder="1" applyAlignment="1">
      <alignment horizontal="left" indent="4"/>
    </xf>
    <xf numFmtId="37" fontId="9" fillId="0" borderId="62" xfId="9" applyFont="1" applyBorder="1" applyAlignment="1">
      <alignment horizontal="left" indent="4"/>
    </xf>
    <xf numFmtId="37" fontId="9" fillId="0" borderId="16" xfId="9" applyFont="1" applyBorder="1" applyAlignment="1">
      <alignment horizontal="left" indent="4"/>
    </xf>
    <xf numFmtId="37" fontId="9" fillId="0" borderId="37" xfId="9" applyFont="1" applyBorder="1" applyAlignment="1">
      <alignment horizontal="center"/>
    </xf>
    <xf numFmtId="37" fontId="9" fillId="0" borderId="49" xfId="9" applyFont="1" applyBorder="1" applyAlignment="1">
      <alignment horizontal="center"/>
    </xf>
    <xf numFmtId="37" fontId="9" fillId="0" borderId="50" xfId="9" applyFont="1" applyBorder="1" applyAlignment="1">
      <alignment horizontal="center"/>
    </xf>
    <xf numFmtId="37" fontId="9" fillId="0" borderId="52" xfId="9" applyFont="1" applyBorder="1" applyAlignment="1">
      <alignment horizontal="center"/>
    </xf>
    <xf numFmtId="37" fontId="9" fillId="0" borderId="5" xfId="9" applyFont="1" applyBorder="1" applyAlignment="1">
      <alignment horizontal="center"/>
    </xf>
    <xf numFmtId="37" fontId="9" fillId="0" borderId="6" xfId="9" applyFont="1" applyBorder="1" applyAlignment="1">
      <alignment horizontal="center"/>
    </xf>
    <xf numFmtId="37" fontId="9" fillId="0" borderId="149" xfId="9" applyFont="1" applyFill="1" applyBorder="1" applyAlignment="1" applyProtection="1">
      <alignment wrapText="1"/>
    </xf>
    <xf numFmtId="37" fontId="9" fillId="0" borderId="62" xfId="9" applyFont="1" applyFill="1" applyBorder="1" applyAlignment="1" applyProtection="1">
      <alignment wrapText="1"/>
    </xf>
    <xf numFmtId="37" fontId="9" fillId="0" borderId="16" xfId="9" applyFont="1" applyFill="1" applyBorder="1" applyAlignment="1" applyProtection="1">
      <alignment wrapText="1"/>
    </xf>
    <xf numFmtId="37" fontId="9" fillId="0" borderId="149" xfId="9" applyFont="1" applyBorder="1" applyAlignment="1" applyProtection="1"/>
    <xf numFmtId="37" fontId="9" fillId="0" borderId="62" xfId="9" applyFont="1" applyBorder="1" applyAlignment="1" applyProtection="1"/>
    <xf numFmtId="37" fontId="9" fillId="0" borderId="16" xfId="9" applyFont="1" applyBorder="1" applyAlignment="1" applyProtection="1"/>
    <xf numFmtId="37" fontId="9" fillId="0" borderId="148" xfId="9" applyFont="1" applyBorder="1" applyAlignment="1" applyProtection="1"/>
    <xf numFmtId="37" fontId="9" fillId="0" borderId="107" xfId="9" applyFont="1" applyBorder="1" applyAlignment="1" applyProtection="1"/>
    <xf numFmtId="37" fontId="9" fillId="0" borderId="71" xfId="9" applyFont="1" applyBorder="1" applyAlignment="1" applyProtection="1"/>
    <xf numFmtId="37" fontId="9" fillId="0" borderId="150" xfId="9" applyFont="1" applyBorder="1" applyAlignment="1" applyProtection="1"/>
    <xf numFmtId="37" fontId="9" fillId="0" borderId="136" xfId="9" applyFont="1" applyBorder="1" applyAlignment="1" applyProtection="1"/>
    <xf numFmtId="37" fontId="9" fillId="0" borderId="137" xfId="9" applyFont="1" applyBorder="1" applyAlignment="1" applyProtection="1"/>
    <xf numFmtId="37" fontId="9" fillId="0" borderId="151" xfId="9" applyFont="1" applyBorder="1" applyAlignment="1" applyProtection="1"/>
    <xf numFmtId="37" fontId="9" fillId="0" borderId="139" xfId="9" applyFont="1" applyBorder="1" applyAlignment="1" applyProtection="1"/>
    <xf numFmtId="37" fontId="9" fillId="0" borderId="140" xfId="9" applyFont="1" applyBorder="1" applyAlignment="1" applyProtection="1"/>
    <xf numFmtId="37" fontId="9" fillId="0" borderId="152" xfId="8" applyFont="1" applyBorder="1" applyAlignment="1" applyProtection="1">
      <alignment horizontal="left"/>
      <protection locked="0"/>
    </xf>
    <xf numFmtId="37" fontId="9" fillId="1" borderId="78" xfId="7" applyFont="1" applyFill="1" applyBorder="1" applyAlignment="1" applyProtection="1">
      <alignment horizontal="center"/>
    </xf>
    <xf numFmtId="37" fontId="9" fillId="0" borderId="35" xfId="9" applyFont="1" applyBorder="1" applyAlignment="1" applyProtection="1"/>
    <xf numFmtId="37" fontId="9" fillId="0" borderId="106" xfId="9" applyFont="1" applyBorder="1" applyAlignment="1" applyProtection="1"/>
    <xf numFmtId="37" fontId="9" fillId="0" borderId="105" xfId="9" applyFont="1" applyBorder="1" applyAlignment="1" applyProtection="1"/>
    <xf numFmtId="37" fontId="9" fillId="0" borderId="153" xfId="9" applyFont="1" applyBorder="1" applyAlignment="1" applyProtection="1"/>
    <xf numFmtId="37" fontId="9" fillId="0" borderId="154" xfId="9" applyFont="1" applyBorder="1" applyAlignment="1" applyProtection="1"/>
    <xf numFmtId="37" fontId="9" fillId="0" borderId="155" xfId="9" applyFont="1" applyBorder="1" applyAlignment="1" applyProtection="1"/>
    <xf numFmtId="37" fontId="9" fillId="0" borderId="149" xfId="9" applyFont="1" applyFill="1" applyBorder="1" applyAlignment="1" applyProtection="1"/>
    <xf numFmtId="37" fontId="9" fillId="0" borderId="62" xfId="9" applyFont="1" applyFill="1" applyBorder="1" applyAlignment="1" applyProtection="1"/>
    <xf numFmtId="37" fontId="9" fillId="0" borderId="16" xfId="9" applyFont="1" applyFill="1" applyBorder="1" applyAlignment="1" applyProtection="1"/>
    <xf numFmtId="37" fontId="5" fillId="0" borderId="0" xfId="10" applyFont="1" applyAlignment="1" applyProtection="1">
      <alignment horizontal="center"/>
      <protection locked="0"/>
    </xf>
    <xf numFmtId="37" fontId="9" fillId="0" borderId="17" xfId="10" applyFont="1" applyBorder="1" applyAlignment="1" applyProtection="1">
      <alignment horizontal="left" wrapText="1"/>
      <protection locked="0"/>
    </xf>
    <xf numFmtId="37" fontId="9" fillId="0" borderId="15" xfId="10" applyFont="1" applyBorder="1" applyAlignment="1" applyProtection="1">
      <alignment horizontal="left" wrapText="1"/>
      <protection locked="0"/>
    </xf>
    <xf numFmtId="0" fontId="5" fillId="0" borderId="0" xfId="11" applyFont="1" applyAlignment="1" applyProtection="1">
      <alignment horizontal="center"/>
      <protection locked="0"/>
    </xf>
    <xf numFmtId="37" fontId="9" fillId="0" borderId="5" xfId="11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37" fontId="0" fillId="0" borderId="8" xfId="0" applyNumberFormat="1" applyBorder="1" applyAlignment="1">
      <alignment horizontal="left"/>
    </xf>
  </cellXfs>
  <cellStyles count="17">
    <cellStyle name="Currency" xfId="1" builtinId="4"/>
    <cellStyle name="Currency 2" xfId="2"/>
    <cellStyle name="Currency 2 2" xfId="3"/>
    <cellStyle name="Currency 3" xfId="4"/>
    <cellStyle name="Currency 4" xfId="5"/>
    <cellStyle name="Normal" xfId="0" builtinId="0"/>
    <cellStyle name="Normal 2" xfId="6"/>
    <cellStyle name="Normal_99-2A1" xfId="7"/>
    <cellStyle name="Normal_99-4A" xfId="8"/>
    <cellStyle name="Normal_99-4B" xfId="9"/>
    <cellStyle name="Normal_99-5" xfId="10"/>
    <cellStyle name="Normal_99-7" xfId="11"/>
    <cellStyle name="Percent" xfId="12" builtinId="5"/>
    <cellStyle name="Percent 2" xfId="13"/>
    <cellStyle name="Percent 2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47"/>
  <sheetViews>
    <sheetView showGridLines="0" zoomScaleNormal="100" workbookViewId="0">
      <selection sqref="A1:N1"/>
    </sheetView>
  </sheetViews>
  <sheetFormatPr defaultColWidth="13.85546875" defaultRowHeight="15" x14ac:dyDescent="0.2"/>
  <cols>
    <col min="1" max="1" width="4" style="19" customWidth="1"/>
    <col min="2" max="2" width="13.42578125" style="19" customWidth="1"/>
    <col min="3" max="3" width="8.7109375" style="19" customWidth="1"/>
    <col min="4" max="4" width="22.5703125" style="19" customWidth="1"/>
    <col min="5" max="5" width="16.28515625" style="19" customWidth="1"/>
    <col min="6" max="6" width="7.85546875" style="19" bestFit="1" customWidth="1"/>
    <col min="7" max="7" width="16.28515625" style="19" customWidth="1"/>
    <col min="8" max="8" width="7.85546875" style="19" bestFit="1" customWidth="1"/>
    <col min="9" max="9" width="16.28515625" style="19" customWidth="1"/>
    <col min="10" max="10" width="7.42578125" style="19" customWidth="1"/>
    <col min="11" max="11" width="22.7109375" style="19" customWidth="1"/>
    <col min="12" max="12" width="7.85546875" style="19" bestFit="1" customWidth="1"/>
    <col min="13" max="13" width="22.7109375" style="19" customWidth="1"/>
    <col min="14" max="14" width="7.85546875" style="19" bestFit="1" customWidth="1"/>
    <col min="15" max="16384" width="13.85546875" style="19"/>
  </cols>
  <sheetData>
    <row r="1" spans="1:18" ht="18" x14ac:dyDescent="0.25">
      <c r="A1" s="459" t="s">
        <v>93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8" ht="18" x14ac:dyDescent="0.25">
      <c r="A2" s="459" t="s">
        <v>193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</row>
    <row r="3" spans="1:18" ht="13.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8" ht="15" customHeight="1" x14ac:dyDescent="0.25">
      <c r="A4" s="33"/>
      <c r="B4" s="186" t="s">
        <v>82</v>
      </c>
      <c r="C4" s="466" t="s">
        <v>180</v>
      </c>
      <c r="D4" s="466"/>
      <c r="E4" s="466"/>
      <c r="F4" s="466"/>
      <c r="G4" s="466"/>
      <c r="H4" s="131"/>
      <c r="I4" s="34"/>
      <c r="J4" s="34"/>
      <c r="K4" s="132"/>
      <c r="L4" s="132"/>
      <c r="M4" s="132"/>
      <c r="N4" s="132"/>
      <c r="O4" s="21"/>
    </row>
    <row r="5" spans="1:18" ht="15" customHeight="1" thickBot="1" x14ac:dyDescent="0.25">
      <c r="A5" s="35"/>
      <c r="B5" s="36" t="s">
        <v>15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1"/>
      <c r="P5" s="21"/>
      <c r="Q5" s="21"/>
      <c r="R5" s="21"/>
    </row>
    <row r="6" spans="1:18" ht="18.75" customHeight="1" x14ac:dyDescent="0.25">
      <c r="A6" s="37"/>
      <c r="B6" s="232"/>
      <c r="C6" s="233"/>
      <c r="D6" s="234"/>
      <c r="E6" s="460" t="s">
        <v>100</v>
      </c>
      <c r="F6" s="461"/>
      <c r="G6" s="461"/>
      <c r="H6" s="461"/>
      <c r="I6" s="461"/>
      <c r="J6" s="462"/>
      <c r="K6" s="463" t="s">
        <v>102</v>
      </c>
      <c r="L6" s="464"/>
      <c r="M6" s="464"/>
      <c r="N6" s="465"/>
      <c r="O6" s="21"/>
      <c r="P6" s="21"/>
      <c r="Q6" s="21"/>
      <c r="R6" s="21"/>
    </row>
    <row r="7" spans="1:18" ht="18.75" customHeight="1" x14ac:dyDescent="0.25">
      <c r="A7" s="38"/>
      <c r="B7" s="235"/>
      <c r="C7" s="34"/>
      <c r="D7" s="39"/>
      <c r="E7" s="473" t="s">
        <v>192</v>
      </c>
      <c r="F7" s="474"/>
      <c r="G7" s="473" t="s">
        <v>194</v>
      </c>
      <c r="H7" s="474"/>
      <c r="I7" s="475" t="s">
        <v>194</v>
      </c>
      <c r="J7" s="476"/>
      <c r="K7" s="450" t="s">
        <v>195</v>
      </c>
      <c r="L7" s="451"/>
      <c r="M7" s="451"/>
      <c r="N7" s="452"/>
      <c r="O7" s="21"/>
      <c r="P7" s="21"/>
      <c r="Q7" s="21"/>
      <c r="R7" s="21"/>
    </row>
    <row r="8" spans="1:18" ht="18.75" customHeight="1" x14ac:dyDescent="0.25">
      <c r="A8" s="40"/>
      <c r="B8" s="236" t="s">
        <v>79</v>
      </c>
      <c r="C8" s="41"/>
      <c r="D8" s="42"/>
      <c r="E8" s="133" t="s">
        <v>5</v>
      </c>
      <c r="F8" s="133" t="s">
        <v>101</v>
      </c>
      <c r="G8" s="133" t="s">
        <v>17</v>
      </c>
      <c r="H8" s="133" t="s">
        <v>101</v>
      </c>
      <c r="I8" s="133" t="s">
        <v>39</v>
      </c>
      <c r="J8" s="134" t="s">
        <v>101</v>
      </c>
      <c r="K8" s="133" t="s">
        <v>103</v>
      </c>
      <c r="L8" s="133" t="s">
        <v>101</v>
      </c>
      <c r="M8" s="133" t="s">
        <v>104</v>
      </c>
      <c r="N8" s="237" t="s">
        <v>101</v>
      </c>
      <c r="O8" s="21"/>
      <c r="P8" s="21"/>
      <c r="Q8" s="21"/>
      <c r="R8" s="21"/>
    </row>
    <row r="9" spans="1:18" ht="18.75" customHeight="1" x14ac:dyDescent="0.2">
      <c r="A9" s="301">
        <v>1</v>
      </c>
      <c r="B9" s="238" t="s">
        <v>94</v>
      </c>
      <c r="C9" s="41"/>
      <c r="D9" s="42"/>
      <c r="E9" s="361">
        <f>'FR-3 AHECB REC'!E21</f>
        <v>56756973</v>
      </c>
      <c r="F9" s="453"/>
      <c r="G9" s="361">
        <f>'FR-3 AHECB REC'!F21</f>
        <v>59808816</v>
      </c>
      <c r="H9" s="453"/>
      <c r="I9" s="361">
        <f>'FR-3 AHECB REC'!G21</f>
        <v>67575000</v>
      </c>
      <c r="J9" s="453"/>
      <c r="K9" s="361">
        <f>'FR-3 AHECB REC'!H21</f>
        <v>65661110.920000002</v>
      </c>
      <c r="L9" s="453"/>
      <c r="M9" s="361">
        <f>K9</f>
        <v>65661110.920000002</v>
      </c>
      <c r="N9" s="456"/>
      <c r="O9" s="21"/>
      <c r="P9" s="21"/>
      <c r="Q9" s="21"/>
      <c r="R9" s="21"/>
    </row>
    <row r="10" spans="1:18" ht="18.75" customHeight="1" x14ac:dyDescent="0.2">
      <c r="A10" s="301">
        <v>2</v>
      </c>
      <c r="B10" s="238" t="s">
        <v>95</v>
      </c>
      <c r="C10" s="41"/>
      <c r="D10" s="42"/>
      <c r="E10" s="361">
        <f>'FR-4'!E24</f>
        <v>61787359</v>
      </c>
      <c r="F10" s="454"/>
      <c r="G10" s="361">
        <f>'FR-4'!F24</f>
        <v>195074819</v>
      </c>
      <c r="H10" s="454"/>
      <c r="I10" s="361">
        <f>'FR-4'!G24</f>
        <v>291000000</v>
      </c>
      <c r="J10" s="454"/>
      <c r="K10" s="361">
        <f>'FR-4'!H24</f>
        <v>248521064</v>
      </c>
      <c r="L10" s="454"/>
      <c r="M10" s="361">
        <f>K10</f>
        <v>248521064</v>
      </c>
      <c r="N10" s="457"/>
      <c r="O10" s="21"/>
      <c r="P10" s="21"/>
      <c r="Q10" s="21"/>
      <c r="R10" s="21"/>
    </row>
    <row r="11" spans="1:18" ht="18.75" customHeight="1" x14ac:dyDescent="0.2">
      <c r="A11" s="301">
        <v>3</v>
      </c>
      <c r="B11" s="239"/>
      <c r="C11" s="41"/>
      <c r="D11" s="42"/>
      <c r="E11" s="361"/>
      <c r="F11" s="454"/>
      <c r="G11" s="361"/>
      <c r="H11" s="454"/>
      <c r="I11" s="361"/>
      <c r="J11" s="454"/>
      <c r="K11" s="361"/>
      <c r="L11" s="454"/>
      <c r="M11" s="361"/>
      <c r="N11" s="457"/>
      <c r="O11" s="21"/>
      <c r="P11" s="21"/>
      <c r="Q11" s="21"/>
      <c r="R11" s="21"/>
    </row>
    <row r="12" spans="1:18" ht="18.75" customHeight="1" x14ac:dyDescent="0.2">
      <c r="A12" s="301">
        <v>4</v>
      </c>
      <c r="B12" s="238"/>
      <c r="C12" s="41"/>
      <c r="D12" s="42"/>
      <c r="E12" s="361"/>
      <c r="F12" s="454"/>
      <c r="G12" s="361"/>
      <c r="H12" s="454"/>
      <c r="I12" s="361"/>
      <c r="J12" s="454"/>
      <c r="K12" s="361"/>
      <c r="L12" s="454"/>
      <c r="M12" s="361"/>
      <c r="N12" s="457"/>
      <c r="O12" s="21"/>
      <c r="P12" s="21"/>
      <c r="Q12" s="21"/>
      <c r="R12" s="21"/>
    </row>
    <row r="13" spans="1:18" ht="18.75" customHeight="1" x14ac:dyDescent="0.2">
      <c r="A13" s="301">
        <v>5</v>
      </c>
      <c r="B13" s="238"/>
      <c r="C13" s="41"/>
      <c r="D13" s="42"/>
      <c r="E13" s="361"/>
      <c r="F13" s="454"/>
      <c r="G13" s="361"/>
      <c r="H13" s="454"/>
      <c r="I13" s="361"/>
      <c r="J13" s="454"/>
      <c r="K13" s="361"/>
      <c r="L13" s="454"/>
      <c r="M13" s="361"/>
      <c r="N13" s="457"/>
      <c r="O13" s="21"/>
      <c r="P13" s="21"/>
      <c r="Q13" s="21"/>
      <c r="R13" s="21"/>
    </row>
    <row r="14" spans="1:18" ht="18.75" customHeight="1" x14ac:dyDescent="0.2">
      <c r="A14" s="301">
        <v>6</v>
      </c>
      <c r="B14" s="238"/>
      <c r="C14" s="41"/>
      <c r="D14" s="42"/>
      <c r="E14" s="362"/>
      <c r="F14" s="454"/>
      <c r="G14" s="366"/>
      <c r="H14" s="454"/>
      <c r="I14" s="366"/>
      <c r="J14" s="454"/>
      <c r="K14" s="361"/>
      <c r="L14" s="454"/>
      <c r="M14" s="361"/>
      <c r="N14" s="457"/>
      <c r="O14" s="21"/>
      <c r="P14" s="21"/>
      <c r="Q14" s="21"/>
      <c r="R14" s="21"/>
    </row>
    <row r="15" spans="1:18" ht="18.75" customHeight="1" x14ac:dyDescent="0.2">
      <c r="A15" s="302">
        <v>7</v>
      </c>
      <c r="B15" s="238"/>
      <c r="C15" s="47"/>
      <c r="D15" s="47"/>
      <c r="E15" s="363"/>
      <c r="F15" s="454"/>
      <c r="G15" s="367"/>
      <c r="H15" s="454"/>
      <c r="I15" s="367"/>
      <c r="J15" s="454"/>
      <c r="K15" s="368"/>
      <c r="L15" s="454"/>
      <c r="M15" s="368"/>
      <c r="N15" s="457"/>
      <c r="O15" s="21"/>
      <c r="P15" s="21"/>
      <c r="Q15" s="21"/>
      <c r="R15" s="21"/>
    </row>
    <row r="16" spans="1:18" ht="18.75" customHeight="1" x14ac:dyDescent="0.2">
      <c r="A16" s="301">
        <v>8</v>
      </c>
      <c r="B16" s="238"/>
      <c r="C16" s="41"/>
      <c r="D16" s="42"/>
      <c r="E16" s="361"/>
      <c r="F16" s="454"/>
      <c r="G16" s="361"/>
      <c r="H16" s="454"/>
      <c r="I16" s="361"/>
      <c r="J16" s="454"/>
      <c r="K16" s="361"/>
      <c r="L16" s="454"/>
      <c r="M16" s="361"/>
      <c r="N16" s="457"/>
      <c r="O16" s="21"/>
      <c r="P16" s="21"/>
      <c r="Q16" s="21"/>
      <c r="R16" s="21"/>
    </row>
    <row r="17" spans="1:18" ht="18.75" customHeight="1" x14ac:dyDescent="0.2">
      <c r="A17" s="301">
        <v>9</v>
      </c>
      <c r="B17" s="238"/>
      <c r="C17" s="41"/>
      <c r="D17" s="42"/>
      <c r="E17" s="361"/>
      <c r="F17" s="454"/>
      <c r="G17" s="361"/>
      <c r="H17" s="454"/>
      <c r="I17" s="361"/>
      <c r="J17" s="454"/>
      <c r="K17" s="361"/>
      <c r="L17" s="454"/>
      <c r="M17" s="361"/>
      <c r="N17" s="457"/>
      <c r="O17" s="21"/>
      <c r="P17" s="21"/>
      <c r="Q17" s="21"/>
      <c r="R17" s="21"/>
    </row>
    <row r="18" spans="1:18" ht="18.75" customHeight="1" thickBot="1" x14ac:dyDescent="0.25">
      <c r="A18" s="48">
        <v>10</v>
      </c>
      <c r="B18" s="240"/>
      <c r="C18" s="49"/>
      <c r="D18" s="50"/>
      <c r="E18" s="364"/>
      <c r="F18" s="455"/>
      <c r="G18" s="364"/>
      <c r="H18" s="455"/>
      <c r="I18" s="364"/>
      <c r="J18" s="455"/>
      <c r="K18" s="364"/>
      <c r="L18" s="455"/>
      <c r="M18" s="364"/>
      <c r="N18" s="458"/>
      <c r="O18" s="21"/>
      <c r="P18" s="21"/>
      <c r="Q18" s="21"/>
      <c r="R18" s="21"/>
    </row>
    <row r="19" spans="1:18" ht="18.75" customHeight="1" thickBot="1" x14ac:dyDescent="0.25">
      <c r="A19" s="52">
        <v>11</v>
      </c>
      <c r="B19" s="240" t="s">
        <v>106</v>
      </c>
      <c r="C19" s="49"/>
      <c r="D19" s="50"/>
      <c r="E19" s="369">
        <f>E9+E10+SUM(E11:E18)</f>
        <v>118544332</v>
      </c>
      <c r="F19" s="137">
        <f>'FR-4'!E38</f>
        <v>1638</v>
      </c>
      <c r="G19" s="369">
        <f>G9+G10+SUM(G11:G18)</f>
        <v>254883635</v>
      </c>
      <c r="H19" s="137">
        <f>'FR-4'!F38</f>
        <v>1654</v>
      </c>
      <c r="I19" s="370">
        <f>I9+I10+SUM(I11:I18)</f>
        <v>358575000</v>
      </c>
      <c r="J19" s="138">
        <f>'FR-4'!G38</f>
        <v>2283</v>
      </c>
      <c r="K19" s="369">
        <f>K9+K10+SUM(K11:K18)</f>
        <v>314182174.92000002</v>
      </c>
      <c r="L19" s="139">
        <f>'FR-4'!H38</f>
        <v>2285</v>
      </c>
      <c r="M19" s="369">
        <f>M9+M10+SUM(M11:M18)</f>
        <v>314182174.92000002</v>
      </c>
      <c r="N19" s="241">
        <f>'FR-4'!I38</f>
        <v>0</v>
      </c>
      <c r="O19" s="21"/>
      <c r="P19" s="21"/>
      <c r="Q19" s="21"/>
      <c r="R19" s="21"/>
    </row>
    <row r="20" spans="1:18" ht="18.75" customHeight="1" x14ac:dyDescent="0.25">
      <c r="A20" s="140"/>
      <c r="B20" s="242" t="s">
        <v>105</v>
      </c>
      <c r="C20" s="141"/>
      <c r="D20" s="142"/>
      <c r="E20" s="365"/>
      <c r="F20" s="143" t="s">
        <v>92</v>
      </c>
      <c r="G20" s="365"/>
      <c r="H20" s="144" t="s">
        <v>92</v>
      </c>
      <c r="I20" s="467"/>
      <c r="J20" s="468"/>
      <c r="K20" s="365"/>
      <c r="L20" s="143" t="s">
        <v>92</v>
      </c>
      <c r="M20" s="365"/>
      <c r="N20" s="243" t="s">
        <v>92</v>
      </c>
      <c r="O20" s="21"/>
      <c r="P20" s="21"/>
      <c r="Q20" s="21"/>
      <c r="R20" s="21"/>
    </row>
    <row r="21" spans="1:18" ht="18.75" customHeight="1" x14ac:dyDescent="0.2">
      <c r="A21" s="43">
        <v>12</v>
      </c>
      <c r="B21" s="238" t="s">
        <v>118</v>
      </c>
      <c r="C21" s="41"/>
      <c r="D21" s="42"/>
      <c r="E21" s="361">
        <f>'FR-3 AHECB REC'!E22+'FR-4'!E25</f>
        <v>154271</v>
      </c>
      <c r="F21" s="147">
        <f>E21/$E$30</f>
        <v>1.3013781207185848E-3</v>
      </c>
      <c r="G21" s="361">
        <f>'FR-3 AHECB REC'!F22+'FR-4'!F25</f>
        <v>0</v>
      </c>
      <c r="H21" s="150">
        <f>G21/$G$30</f>
        <v>0</v>
      </c>
      <c r="I21" s="469"/>
      <c r="J21" s="470"/>
      <c r="K21" s="361">
        <f>'FR-3 AHECB REC'!H22+'FR-4'!H25</f>
        <v>0</v>
      </c>
      <c r="L21" s="147">
        <f>K21/$K$30</f>
        <v>0</v>
      </c>
      <c r="M21" s="361">
        <f>K21</f>
        <v>0</v>
      </c>
      <c r="N21" s="244">
        <f>M21/$M$30</f>
        <v>0</v>
      </c>
      <c r="O21" s="21"/>
      <c r="P21" s="21"/>
      <c r="Q21" s="21"/>
      <c r="R21" s="21"/>
    </row>
    <row r="22" spans="1:18" ht="18.75" customHeight="1" x14ac:dyDescent="0.2">
      <c r="A22" s="43">
        <v>13</v>
      </c>
      <c r="B22" s="238" t="s">
        <v>30</v>
      </c>
      <c r="C22" s="41"/>
      <c r="D22" s="42"/>
      <c r="E22" s="361">
        <f>'FR-3 AHECB REC'!E23</f>
        <v>50613886</v>
      </c>
      <c r="F22" s="147">
        <f t="shared" ref="F22:F29" si="0">E22/$E$30</f>
        <v>0.42696167033949795</v>
      </c>
      <c r="G22" s="361">
        <f>'FR-3 AHECB REC'!F23</f>
        <v>53253625</v>
      </c>
      <c r="H22" s="150">
        <f t="shared" ref="H22:H29" si="1">G22/$G$30</f>
        <v>0.20893308823063514</v>
      </c>
      <c r="I22" s="469"/>
      <c r="J22" s="470"/>
      <c r="K22" s="361">
        <f>'FR-3 AHECB REC'!H23</f>
        <v>59105920</v>
      </c>
      <c r="L22" s="147">
        <f t="shared" ref="L22:L29" si="2">K22/$K$30</f>
        <v>0.18812626782534686</v>
      </c>
      <c r="M22" s="361">
        <f t="shared" ref="M22:M29" si="3">K22</f>
        <v>59105920</v>
      </c>
      <c r="N22" s="244">
        <f t="shared" ref="N22:N29" si="4">M22/$M$30</f>
        <v>0.18812626782534686</v>
      </c>
      <c r="O22" s="21"/>
      <c r="P22" s="21"/>
      <c r="Q22" s="21"/>
      <c r="R22" s="21"/>
    </row>
    <row r="23" spans="1:18" ht="18.75" customHeight="1" x14ac:dyDescent="0.2">
      <c r="A23" s="43">
        <v>14</v>
      </c>
      <c r="B23" s="238" t="s">
        <v>76</v>
      </c>
      <c r="C23" s="41"/>
      <c r="D23" s="42"/>
      <c r="E23" s="361">
        <f>'FR-3 AHECB REC'!E24</f>
        <v>5490876</v>
      </c>
      <c r="F23" s="147">
        <f t="shared" si="0"/>
        <v>4.6319177875159816E-2</v>
      </c>
      <c r="G23" s="361">
        <f>'FR-3 AHECB REC'!F24</f>
        <v>5891423</v>
      </c>
      <c r="H23" s="150">
        <f t="shared" si="1"/>
        <v>2.3114167372887632E-2</v>
      </c>
      <c r="I23" s="469"/>
      <c r="J23" s="470"/>
      <c r="K23" s="361">
        <f>'FR-3 AHECB REC'!H24</f>
        <v>5891423</v>
      </c>
      <c r="L23" s="147">
        <f t="shared" si="2"/>
        <v>1.8751614409697175E-2</v>
      </c>
      <c r="M23" s="361">
        <f t="shared" si="3"/>
        <v>5891423</v>
      </c>
      <c r="N23" s="244">
        <f t="shared" si="4"/>
        <v>1.8751614409697175E-2</v>
      </c>
      <c r="O23" s="21"/>
      <c r="P23" s="21"/>
      <c r="Q23" s="21"/>
      <c r="R23" s="21"/>
    </row>
    <row r="24" spans="1:18" ht="18.75" customHeight="1" x14ac:dyDescent="0.2">
      <c r="A24" s="43">
        <v>15</v>
      </c>
      <c r="B24" s="238" t="s">
        <v>77</v>
      </c>
      <c r="C24" s="41"/>
      <c r="D24" s="42"/>
      <c r="E24" s="361">
        <f>'FR-3 AHECB REC'!E25</f>
        <v>497940</v>
      </c>
      <c r="F24" s="147">
        <f t="shared" si="0"/>
        <v>4.2004538858930853E-3</v>
      </c>
      <c r="G24" s="361">
        <f>'FR-3 AHECB REC'!F25</f>
        <v>663768</v>
      </c>
      <c r="H24" s="150">
        <f t="shared" si="1"/>
        <v>2.6042001480401046E-3</v>
      </c>
      <c r="I24" s="469"/>
      <c r="J24" s="470"/>
      <c r="K24" s="361">
        <f>'FR-3 AHECB REC'!H25</f>
        <v>663768</v>
      </c>
      <c r="L24" s="147">
        <f t="shared" si="2"/>
        <v>2.1126851006108161E-3</v>
      </c>
      <c r="M24" s="361">
        <f t="shared" si="3"/>
        <v>663768</v>
      </c>
      <c r="N24" s="244">
        <f t="shared" si="4"/>
        <v>2.1126851006108161E-3</v>
      </c>
      <c r="O24" s="21"/>
      <c r="P24" s="21"/>
      <c r="Q24" s="21"/>
      <c r="R24" s="21"/>
    </row>
    <row r="25" spans="1:18" ht="18.75" customHeight="1" x14ac:dyDescent="0.2">
      <c r="A25" s="43">
        <v>16</v>
      </c>
      <c r="B25" s="238" t="s">
        <v>97</v>
      </c>
      <c r="C25" s="41"/>
      <c r="D25" s="42"/>
      <c r="E25" s="361">
        <f>'FR-4'!E26+'FR-4'!E27+'FR-4'!E28+'FR-4'!E29+'FR-4'!E31</f>
        <v>60497359</v>
      </c>
      <c r="F25" s="147">
        <f t="shared" si="0"/>
        <v>0.51033531489299722</v>
      </c>
      <c r="G25" s="361">
        <f>'FR-4'!F26+'FR-4'!F27+'FR-4'!F28+'FR-4'!F29+'FR-4'!F31</f>
        <v>177829808</v>
      </c>
      <c r="H25" s="150">
        <f t="shared" si="1"/>
        <v>0.69769017536178812</v>
      </c>
      <c r="I25" s="469"/>
      <c r="J25" s="470"/>
      <c r="K25" s="361">
        <f>'FR-4'!H26+'FR-4'!H27+'FR-4'!H28+'FR-4'!H29+'FR-4'!H31</f>
        <v>236142424</v>
      </c>
      <c r="L25" s="147">
        <f t="shared" si="2"/>
        <v>0.75160987092918308</v>
      </c>
      <c r="M25" s="361">
        <f t="shared" si="3"/>
        <v>236142424</v>
      </c>
      <c r="N25" s="244">
        <f t="shared" si="4"/>
        <v>0.75160987092918308</v>
      </c>
      <c r="O25" s="21"/>
      <c r="P25" s="21"/>
      <c r="Q25" s="21"/>
      <c r="R25" s="21"/>
    </row>
    <row r="26" spans="1:18" ht="18.75" customHeight="1" x14ac:dyDescent="0.2">
      <c r="A26" s="43">
        <v>17</v>
      </c>
      <c r="B26" s="245" t="s">
        <v>96</v>
      </c>
      <c r="C26" s="41"/>
      <c r="D26" s="42"/>
      <c r="E26" s="361"/>
      <c r="F26" s="147">
        <f t="shared" si="0"/>
        <v>0</v>
      </c>
      <c r="G26" s="361"/>
      <c r="H26" s="150">
        <f t="shared" si="1"/>
        <v>0</v>
      </c>
      <c r="I26" s="469"/>
      <c r="J26" s="470"/>
      <c r="K26" s="361"/>
      <c r="L26" s="147">
        <f t="shared" si="2"/>
        <v>0</v>
      </c>
      <c r="M26" s="361">
        <f t="shared" si="3"/>
        <v>0</v>
      </c>
      <c r="N26" s="244">
        <f t="shared" si="4"/>
        <v>0</v>
      </c>
      <c r="O26" s="21"/>
      <c r="P26" s="21"/>
      <c r="Q26" s="21"/>
      <c r="R26" s="21"/>
    </row>
    <row r="27" spans="1:18" ht="18.75" customHeight="1" x14ac:dyDescent="0.2">
      <c r="A27" s="43">
        <v>18</v>
      </c>
      <c r="B27" s="238" t="s">
        <v>98</v>
      </c>
      <c r="C27" s="41"/>
      <c r="D27" s="42"/>
      <c r="E27" s="361">
        <f>'FR-4'!E30</f>
        <v>1290000</v>
      </c>
      <c r="F27" s="147">
        <f t="shared" si="0"/>
        <v>1.0882004885733381E-2</v>
      </c>
      <c r="G27" s="361">
        <f>'FR-4'!F30</f>
        <v>17245011</v>
      </c>
      <c r="H27" s="150">
        <f t="shared" si="1"/>
        <v>6.7658368886649001E-2</v>
      </c>
      <c r="I27" s="469"/>
      <c r="J27" s="470"/>
      <c r="K27" s="361">
        <f>'FR-4'!H30</f>
        <v>12378640</v>
      </c>
      <c r="L27" s="147">
        <f t="shared" si="2"/>
        <v>3.9399561735162091E-2</v>
      </c>
      <c r="M27" s="361">
        <f t="shared" si="3"/>
        <v>12378640</v>
      </c>
      <c r="N27" s="244">
        <f t="shared" si="4"/>
        <v>3.9399561735162091E-2</v>
      </c>
      <c r="O27" s="21"/>
      <c r="P27" s="21"/>
      <c r="Q27" s="21"/>
      <c r="R27" s="21"/>
    </row>
    <row r="28" spans="1:18" ht="18.75" customHeight="1" x14ac:dyDescent="0.2">
      <c r="A28" s="43">
        <v>19</v>
      </c>
      <c r="B28" s="238" t="s">
        <v>84</v>
      </c>
      <c r="C28" s="41"/>
      <c r="D28" s="42"/>
      <c r="E28" s="361">
        <f>'FR-3 AHECB REC'!E27</f>
        <v>0</v>
      </c>
      <c r="F28" s="147">
        <f t="shared" si="0"/>
        <v>0</v>
      </c>
      <c r="G28" s="361">
        <f>'FR-3 AHECB REC'!F27</f>
        <v>0</v>
      </c>
      <c r="H28" s="150">
        <f t="shared" si="1"/>
        <v>0</v>
      </c>
      <c r="I28" s="469"/>
      <c r="J28" s="470"/>
      <c r="K28" s="361">
        <f>'FR-3 AHECB REC'!H27</f>
        <v>0</v>
      </c>
      <c r="L28" s="147">
        <f t="shared" si="2"/>
        <v>0</v>
      </c>
      <c r="M28" s="361">
        <f t="shared" si="3"/>
        <v>0</v>
      </c>
      <c r="N28" s="244">
        <f t="shared" si="4"/>
        <v>0</v>
      </c>
      <c r="O28" s="21"/>
      <c r="P28" s="21"/>
      <c r="Q28" s="21"/>
      <c r="R28" s="21"/>
    </row>
    <row r="29" spans="1:18" ht="18.75" customHeight="1" thickBot="1" x14ac:dyDescent="0.25">
      <c r="A29" s="52">
        <v>20</v>
      </c>
      <c r="B29" s="240" t="s">
        <v>99</v>
      </c>
      <c r="C29" s="49"/>
      <c r="D29" s="50"/>
      <c r="E29" s="364">
        <f>'FR-3 AHECB REC'!E28</f>
        <v>0</v>
      </c>
      <c r="F29" s="148">
        <f t="shared" si="0"/>
        <v>0</v>
      </c>
      <c r="G29" s="364">
        <f>'FR-3 AHECB REC'!F28</f>
        <v>0</v>
      </c>
      <c r="H29" s="150">
        <f t="shared" si="1"/>
        <v>0</v>
      </c>
      <c r="I29" s="469"/>
      <c r="J29" s="470"/>
      <c r="K29" s="364">
        <f>'FR-3 AHECB REC'!H28</f>
        <v>0</v>
      </c>
      <c r="L29" s="152">
        <f t="shared" si="2"/>
        <v>0</v>
      </c>
      <c r="M29" s="361">
        <f t="shared" si="3"/>
        <v>0</v>
      </c>
      <c r="N29" s="246">
        <f t="shared" si="4"/>
        <v>0</v>
      </c>
      <c r="O29" s="21"/>
      <c r="P29" s="21"/>
      <c r="Q29" s="21"/>
      <c r="R29" s="21"/>
    </row>
    <row r="30" spans="1:18" ht="18.75" customHeight="1" thickBot="1" x14ac:dyDescent="0.25">
      <c r="A30" s="52">
        <v>21</v>
      </c>
      <c r="B30" s="240" t="s">
        <v>32</v>
      </c>
      <c r="C30" s="49"/>
      <c r="D30" s="50"/>
      <c r="E30" s="369">
        <f>SUM(E21:E29)</f>
        <v>118544332</v>
      </c>
      <c r="F30" s="149">
        <f>SUM(F21:F29)</f>
        <v>1</v>
      </c>
      <c r="G30" s="369">
        <f>SUM(G21:G29)</f>
        <v>254883635</v>
      </c>
      <c r="H30" s="151">
        <f>SUM(H21:H29)</f>
        <v>1</v>
      </c>
      <c r="I30" s="469"/>
      <c r="J30" s="470"/>
      <c r="K30" s="371">
        <f>SUM(K21:K29)</f>
        <v>314182175</v>
      </c>
      <c r="L30" s="153">
        <f>SUM(L21:L29)</f>
        <v>1</v>
      </c>
      <c r="M30" s="372">
        <f>SUM(M21:M29)</f>
        <v>314182175</v>
      </c>
      <c r="N30" s="247">
        <f>SUM(N21:N29)</f>
        <v>1</v>
      </c>
      <c r="O30" s="21"/>
      <c r="P30" s="21"/>
      <c r="Q30" s="21"/>
      <c r="R30" s="21"/>
    </row>
    <row r="31" spans="1:18" ht="18.75" customHeight="1" thickBot="1" x14ac:dyDescent="0.25">
      <c r="A31" s="52">
        <v>22</v>
      </c>
      <c r="B31" s="248" t="s">
        <v>107</v>
      </c>
      <c r="C31" s="249"/>
      <c r="D31" s="250"/>
      <c r="E31" s="373">
        <f>E19-E30</f>
        <v>0</v>
      </c>
      <c r="F31" s="252"/>
      <c r="G31" s="373">
        <f>G19-G30</f>
        <v>0</v>
      </c>
      <c r="H31" s="253"/>
      <c r="I31" s="471"/>
      <c r="J31" s="472"/>
      <c r="K31" s="373">
        <f>K19-K30</f>
        <v>-7.9999983310699463E-2</v>
      </c>
      <c r="L31" s="252"/>
      <c r="M31" s="373">
        <f>M19-M30</f>
        <v>-7.9999983310699463E-2</v>
      </c>
      <c r="N31" s="254"/>
      <c r="O31" s="21"/>
      <c r="P31" s="21"/>
      <c r="Q31" s="21"/>
      <c r="R31" s="21"/>
    </row>
    <row r="32" spans="1:18" x14ac:dyDescent="0.2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.75" thickBo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7.25" customHeight="1" x14ac:dyDescent="0.25">
      <c r="A35" s="477" t="s">
        <v>198</v>
      </c>
      <c r="B35" s="478"/>
      <c r="C35" s="478"/>
      <c r="D35" s="478"/>
      <c r="E35" s="478"/>
      <c r="F35" s="478"/>
      <c r="G35" s="478"/>
      <c r="H35" s="479"/>
      <c r="I35" s="484">
        <v>6520049</v>
      </c>
      <c r="J35" s="485"/>
      <c r="K35" s="284" t="s">
        <v>196</v>
      </c>
      <c r="L35" s="21"/>
      <c r="M35" s="21"/>
      <c r="N35" s="21"/>
      <c r="O35" s="21"/>
      <c r="P35" s="21"/>
      <c r="Q35" s="21"/>
      <c r="R35" s="21"/>
    </row>
    <row r="36" spans="1:18" ht="17.25" customHeight="1" x14ac:dyDescent="0.2">
      <c r="A36" s="480" t="s">
        <v>108</v>
      </c>
      <c r="B36" s="481"/>
      <c r="C36" s="481"/>
      <c r="D36" s="481"/>
      <c r="E36" s="481"/>
      <c r="F36" s="481"/>
      <c r="G36" s="481"/>
      <c r="H36" s="481"/>
      <c r="I36" s="486"/>
      <c r="J36" s="487"/>
      <c r="K36" s="21"/>
      <c r="L36" s="21"/>
      <c r="M36" s="21"/>
      <c r="N36" s="21"/>
      <c r="O36" s="21"/>
      <c r="P36" s="21"/>
      <c r="Q36" s="21"/>
      <c r="R36" s="21"/>
    </row>
    <row r="37" spans="1:18" ht="17.25" customHeight="1" x14ac:dyDescent="0.25">
      <c r="A37" s="482" t="s">
        <v>109</v>
      </c>
      <c r="B37" s="483"/>
      <c r="C37" s="483"/>
      <c r="D37" s="483"/>
      <c r="E37" s="483"/>
      <c r="F37" s="483"/>
      <c r="G37" s="483"/>
      <c r="H37" s="483"/>
      <c r="I37" s="486">
        <v>1204398</v>
      </c>
      <c r="J37" s="487"/>
      <c r="K37" s="284" t="s">
        <v>152</v>
      </c>
    </row>
    <row r="38" spans="1:18" ht="17.25" customHeight="1" x14ac:dyDescent="0.25">
      <c r="A38" s="482" t="s">
        <v>110</v>
      </c>
      <c r="B38" s="483"/>
      <c r="C38" s="483"/>
      <c r="D38" s="483"/>
      <c r="E38" s="483"/>
      <c r="F38" s="483"/>
      <c r="G38" s="483"/>
      <c r="H38" s="483"/>
      <c r="I38" s="486">
        <v>748561</v>
      </c>
      <c r="J38" s="487"/>
      <c r="K38" s="284" t="s">
        <v>153</v>
      </c>
    </row>
    <row r="39" spans="1:18" ht="17.25" customHeight="1" x14ac:dyDescent="0.25">
      <c r="A39" s="482" t="s">
        <v>111</v>
      </c>
      <c r="B39" s="483"/>
      <c r="C39" s="483"/>
      <c r="D39" s="483"/>
      <c r="E39" s="483"/>
      <c r="F39" s="483"/>
      <c r="G39" s="483"/>
      <c r="H39" s="483"/>
      <c r="I39" s="486">
        <v>5213</v>
      </c>
      <c r="J39" s="487"/>
      <c r="K39" s="284" t="s">
        <v>154</v>
      </c>
    </row>
    <row r="40" spans="1:18" ht="17.25" customHeight="1" x14ac:dyDescent="0.25">
      <c r="A40" s="482" t="s">
        <v>112</v>
      </c>
      <c r="B40" s="483"/>
      <c r="C40" s="483"/>
      <c r="D40" s="483"/>
      <c r="E40" s="483"/>
      <c r="F40" s="483"/>
      <c r="G40" s="483"/>
      <c r="H40" s="483"/>
      <c r="I40" s="486">
        <v>1500000</v>
      </c>
      <c r="J40" s="487"/>
      <c r="K40" s="284" t="s">
        <v>155</v>
      </c>
    </row>
    <row r="41" spans="1:18" ht="17.25" customHeight="1" x14ac:dyDescent="0.2">
      <c r="A41" s="482" t="s">
        <v>113</v>
      </c>
      <c r="B41" s="483"/>
      <c r="C41" s="483"/>
      <c r="D41" s="483"/>
      <c r="E41" s="483"/>
      <c r="F41" s="483"/>
      <c r="G41" s="483"/>
      <c r="H41" s="483"/>
      <c r="I41" s="486">
        <v>500000</v>
      </c>
      <c r="J41" s="487"/>
    </row>
    <row r="42" spans="1:18" ht="17.25" customHeight="1" x14ac:dyDescent="0.2">
      <c r="A42" s="482" t="s">
        <v>114</v>
      </c>
      <c r="B42" s="483"/>
      <c r="C42" s="483"/>
      <c r="D42" s="483"/>
      <c r="E42" s="483"/>
      <c r="F42" s="483"/>
      <c r="G42" s="483"/>
      <c r="H42" s="483"/>
      <c r="I42" s="486">
        <v>2500000</v>
      </c>
      <c r="J42" s="487"/>
    </row>
    <row r="43" spans="1:18" ht="17.25" customHeight="1" x14ac:dyDescent="0.2">
      <c r="A43" s="482" t="s">
        <v>115</v>
      </c>
      <c r="B43" s="483"/>
      <c r="C43" s="483"/>
      <c r="D43" s="483"/>
      <c r="E43" s="483"/>
      <c r="F43" s="483"/>
      <c r="G43" s="483"/>
      <c r="H43" s="483"/>
      <c r="I43" s="492"/>
      <c r="J43" s="493"/>
    </row>
    <row r="44" spans="1:18" ht="17.25" customHeight="1" x14ac:dyDescent="0.2">
      <c r="A44" s="482" t="s">
        <v>116</v>
      </c>
      <c r="B44" s="483"/>
      <c r="C44" s="483"/>
      <c r="D44" s="483"/>
      <c r="E44" s="483"/>
      <c r="F44" s="483"/>
      <c r="G44" s="483"/>
      <c r="H44" s="483"/>
      <c r="I44" s="486"/>
      <c r="J44" s="487"/>
    </row>
    <row r="45" spans="1:18" ht="17.25" customHeight="1" thickBot="1" x14ac:dyDescent="0.25">
      <c r="A45" s="488" t="s">
        <v>163</v>
      </c>
      <c r="B45" s="489"/>
      <c r="C45" s="489"/>
      <c r="D45" s="489"/>
      <c r="E45" s="489"/>
      <c r="F45" s="489"/>
      <c r="G45" s="489"/>
      <c r="H45" s="489"/>
      <c r="I45" s="490">
        <f>I35-I36-I37-I38-I39-I40-I41-I43-I42-I44</f>
        <v>61877</v>
      </c>
      <c r="J45" s="491"/>
    </row>
    <row r="46" spans="1:18" ht="17.25" customHeight="1" x14ac:dyDescent="0.2"/>
    <row r="47" spans="1:18" ht="17.25" customHeight="1" x14ac:dyDescent="0.2">
      <c r="A47" s="19" t="s">
        <v>117</v>
      </c>
    </row>
  </sheetData>
  <mergeCells count="37">
    <mergeCell ref="I38:J38"/>
    <mergeCell ref="I39:J39"/>
    <mergeCell ref="I40:J40"/>
    <mergeCell ref="A44:H44"/>
    <mergeCell ref="A38:H38"/>
    <mergeCell ref="A39:H39"/>
    <mergeCell ref="A40:H40"/>
    <mergeCell ref="A45:H45"/>
    <mergeCell ref="I45:J45"/>
    <mergeCell ref="A41:H41"/>
    <mergeCell ref="A42:H42"/>
    <mergeCell ref="A43:H43"/>
    <mergeCell ref="I44:J44"/>
    <mergeCell ref="I41:J41"/>
    <mergeCell ref="I42:J42"/>
    <mergeCell ref="I43:J43"/>
    <mergeCell ref="A35:H35"/>
    <mergeCell ref="A36:H36"/>
    <mergeCell ref="A37:H37"/>
    <mergeCell ref="I35:J35"/>
    <mergeCell ref="I36:J36"/>
    <mergeCell ref="I37:J37"/>
    <mergeCell ref="I20:J31"/>
    <mergeCell ref="E7:F7"/>
    <mergeCell ref="G7:H7"/>
    <mergeCell ref="I7:J7"/>
    <mergeCell ref="F9:F18"/>
    <mergeCell ref="H9:H18"/>
    <mergeCell ref="J9:J18"/>
    <mergeCell ref="K7:N7"/>
    <mergeCell ref="L9:L18"/>
    <mergeCell ref="N9:N18"/>
    <mergeCell ref="A1:N1"/>
    <mergeCell ref="A2:N2"/>
    <mergeCell ref="E6:J6"/>
    <mergeCell ref="K6:N6"/>
    <mergeCell ref="C4:G4"/>
  </mergeCells>
  <phoneticPr fontId="0" type="noConversion"/>
  <pageMargins left="0.6" right="0.5" top="0.75" bottom="0.55000000000000004" header="0.5" footer="0.5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169"/>
  <sheetViews>
    <sheetView showGridLines="0" zoomScaleNormal="100" workbookViewId="0">
      <selection activeCell="H10" sqref="H10"/>
    </sheetView>
  </sheetViews>
  <sheetFormatPr defaultColWidth="12.5703125" defaultRowHeight="15" x14ac:dyDescent="0.2"/>
  <cols>
    <col min="1" max="1" width="2.28515625" style="16" customWidth="1"/>
    <col min="2" max="2" width="4.85546875" style="16" customWidth="1"/>
    <col min="3" max="3" width="34.42578125" style="16" bestFit="1" customWidth="1"/>
    <col min="4" max="4" width="20.140625" style="16" customWidth="1"/>
    <col min="5" max="5" width="20.42578125" style="16" customWidth="1"/>
    <col min="6" max="7" width="45" style="231" customWidth="1"/>
    <col min="8" max="16384" width="12.5703125" style="16"/>
  </cols>
  <sheetData>
    <row r="1" spans="1:7" ht="18" x14ac:dyDescent="0.25">
      <c r="A1" s="496" t="s">
        <v>1</v>
      </c>
      <c r="B1" s="496"/>
      <c r="C1" s="496"/>
      <c r="D1" s="496"/>
      <c r="E1" s="496"/>
      <c r="F1" s="496"/>
      <c r="G1" s="496"/>
    </row>
    <row r="2" spans="1:7" ht="18" x14ac:dyDescent="0.25">
      <c r="A2" s="496" t="s">
        <v>75</v>
      </c>
      <c r="B2" s="496"/>
      <c r="C2" s="496"/>
      <c r="D2" s="496"/>
      <c r="E2" s="496"/>
      <c r="F2" s="496"/>
      <c r="G2" s="496"/>
    </row>
    <row r="3" spans="1:7" ht="18" x14ac:dyDescent="0.25">
      <c r="A3" s="496" t="s">
        <v>197</v>
      </c>
      <c r="B3" s="496"/>
      <c r="C3" s="496"/>
      <c r="D3" s="496"/>
      <c r="E3" s="496"/>
      <c r="F3" s="496"/>
      <c r="G3" s="496"/>
    </row>
    <row r="4" spans="1:7" x14ac:dyDescent="0.2">
      <c r="B4" s="56"/>
      <c r="C4" s="57" t="str">
        <f>'FR-1 Approp Summary'!C4:G4</f>
        <v>DELTA STATE UNIVERSITY</v>
      </c>
      <c r="D4" s="57"/>
      <c r="E4" s="56"/>
      <c r="F4" s="226"/>
      <c r="G4" s="226"/>
    </row>
    <row r="5" spans="1:7" x14ac:dyDescent="0.2">
      <c r="B5" s="56"/>
      <c r="C5" s="58" t="s">
        <v>2</v>
      </c>
      <c r="D5" s="58"/>
      <c r="E5" s="56"/>
      <c r="F5" s="226"/>
      <c r="G5" s="226"/>
    </row>
    <row r="6" spans="1:7" ht="15.75" thickBot="1" x14ac:dyDescent="0.25">
      <c r="B6" s="56"/>
      <c r="C6" s="56"/>
      <c r="D6" s="56"/>
      <c r="E6" s="56"/>
      <c r="F6" s="226"/>
      <c r="G6" s="226"/>
    </row>
    <row r="7" spans="1:7" ht="14.1" customHeight="1" thickBot="1" x14ac:dyDescent="0.25">
      <c r="B7" s="376"/>
      <c r="C7" s="377"/>
      <c r="D7" s="378"/>
      <c r="E7" s="379"/>
      <c r="F7" s="497" t="s">
        <v>202</v>
      </c>
      <c r="G7" s="498"/>
    </row>
    <row r="8" spans="1:7" ht="14.1" customHeight="1" x14ac:dyDescent="0.2">
      <c r="B8" s="380"/>
      <c r="C8" s="59" t="s">
        <v>3</v>
      </c>
      <c r="D8" s="60" t="s">
        <v>192</v>
      </c>
      <c r="E8" s="59" t="s">
        <v>194</v>
      </c>
      <c r="F8" s="494" t="s">
        <v>195</v>
      </c>
      <c r="G8" s="495"/>
    </row>
    <row r="9" spans="1:7" ht="14.1" customHeight="1" x14ac:dyDescent="0.2">
      <c r="B9" s="381"/>
      <c r="C9" s="61" t="s">
        <v>4</v>
      </c>
      <c r="D9" s="62" t="s">
        <v>5</v>
      </c>
      <c r="E9" s="61" t="s">
        <v>164</v>
      </c>
      <c r="F9" s="227" t="s">
        <v>81</v>
      </c>
      <c r="G9" s="382" t="s">
        <v>80</v>
      </c>
    </row>
    <row r="10" spans="1:7" ht="15.95" customHeight="1" x14ac:dyDescent="0.2">
      <c r="B10" s="383">
        <v>1</v>
      </c>
      <c r="C10" s="63" t="s">
        <v>186</v>
      </c>
      <c r="D10" s="349">
        <v>1301409</v>
      </c>
      <c r="E10" s="350">
        <v>1655309</v>
      </c>
      <c r="F10" s="351">
        <v>2100953</v>
      </c>
      <c r="G10" s="384">
        <v>2063616</v>
      </c>
    </row>
    <row r="11" spans="1:7" ht="15.95" customHeight="1" x14ac:dyDescent="0.2">
      <c r="B11" s="385">
        <v>2</v>
      </c>
      <c r="C11" s="63" t="s">
        <v>187</v>
      </c>
      <c r="D11" s="349">
        <v>2596326</v>
      </c>
      <c r="E11" s="350">
        <v>2187794</v>
      </c>
      <c r="F11" s="351">
        <v>2492235</v>
      </c>
      <c r="G11" s="384">
        <v>2447945</v>
      </c>
    </row>
    <row r="12" spans="1:7" ht="15.95" customHeight="1" x14ac:dyDescent="0.2">
      <c r="B12" s="385">
        <v>3</v>
      </c>
      <c r="C12" s="63"/>
      <c r="D12" s="349"/>
      <c r="E12" s="350"/>
      <c r="F12" s="351"/>
      <c r="G12" s="384"/>
    </row>
    <row r="13" spans="1:7" ht="15.95" customHeight="1" x14ac:dyDescent="0.2">
      <c r="B13" s="385">
        <v>4</v>
      </c>
      <c r="C13" s="63"/>
      <c r="D13" s="349"/>
      <c r="E13" s="350"/>
      <c r="F13" s="351"/>
      <c r="G13" s="384"/>
    </row>
    <row r="14" spans="1:7" ht="15.95" customHeight="1" x14ac:dyDescent="0.2">
      <c r="B14" s="385">
        <v>5</v>
      </c>
      <c r="C14" s="63"/>
      <c r="D14" s="349"/>
      <c r="E14" s="350"/>
      <c r="F14" s="351"/>
      <c r="G14" s="384"/>
    </row>
    <row r="15" spans="1:7" ht="15.95" customHeight="1" x14ac:dyDescent="0.2">
      <c r="B15" s="385">
        <v>6</v>
      </c>
      <c r="C15" s="63"/>
      <c r="D15" s="349"/>
      <c r="E15" s="350"/>
      <c r="F15" s="351"/>
      <c r="G15" s="384"/>
    </row>
    <row r="16" spans="1:7" ht="15.95" customHeight="1" x14ac:dyDescent="0.2">
      <c r="B16" s="385">
        <v>7</v>
      </c>
      <c r="C16" s="63"/>
      <c r="D16" s="349"/>
      <c r="E16" s="350"/>
      <c r="F16" s="351"/>
      <c r="G16" s="384"/>
    </row>
    <row r="17" spans="2:7" ht="15.95" customHeight="1" x14ac:dyDescent="0.2">
      <c r="B17" s="385">
        <v>8</v>
      </c>
      <c r="C17" s="63"/>
      <c r="D17" s="349"/>
      <c r="E17" s="350"/>
      <c r="F17" s="351"/>
      <c r="G17" s="384"/>
    </row>
    <row r="18" spans="2:7" ht="15.95" customHeight="1" x14ac:dyDescent="0.2">
      <c r="B18" s="385">
        <v>9</v>
      </c>
      <c r="C18" s="63"/>
      <c r="D18" s="349"/>
      <c r="E18" s="350"/>
      <c r="F18" s="351"/>
      <c r="G18" s="384"/>
    </row>
    <row r="19" spans="2:7" ht="15.95" customHeight="1" x14ac:dyDescent="0.2">
      <c r="B19" s="385">
        <v>10</v>
      </c>
      <c r="C19" s="63"/>
      <c r="D19" s="349"/>
      <c r="E19" s="350"/>
      <c r="F19" s="351"/>
      <c r="G19" s="384"/>
    </row>
    <row r="20" spans="2:7" ht="15.95" customHeight="1" x14ac:dyDescent="0.2">
      <c r="B20" s="385">
        <v>11</v>
      </c>
      <c r="C20" s="63"/>
      <c r="D20" s="349"/>
      <c r="E20" s="350"/>
      <c r="F20" s="351"/>
      <c r="G20" s="384"/>
    </row>
    <row r="21" spans="2:7" ht="15.95" customHeight="1" x14ac:dyDescent="0.2">
      <c r="B21" s="385">
        <v>12</v>
      </c>
      <c r="C21" s="63"/>
      <c r="D21" s="349"/>
      <c r="E21" s="350"/>
      <c r="F21" s="351"/>
      <c r="G21" s="384"/>
    </row>
    <row r="22" spans="2:7" ht="15.95" customHeight="1" x14ac:dyDescent="0.2">
      <c r="B22" s="385">
        <v>13</v>
      </c>
      <c r="C22" s="63" t="s">
        <v>7</v>
      </c>
      <c r="D22" s="349"/>
      <c r="E22" s="350"/>
      <c r="F22" s="351"/>
      <c r="G22" s="384"/>
    </row>
    <row r="23" spans="2:7" ht="15.95" customHeight="1" x14ac:dyDescent="0.2">
      <c r="B23" s="385">
        <v>14</v>
      </c>
      <c r="C23" s="63" t="s">
        <v>8</v>
      </c>
      <c r="D23" s="349"/>
      <c r="E23" s="350"/>
      <c r="F23" s="351"/>
      <c r="G23" s="384"/>
    </row>
    <row r="24" spans="2:7" ht="15.95" customHeight="1" thickBot="1" x14ac:dyDescent="0.25">
      <c r="B24" s="386">
        <v>15</v>
      </c>
      <c r="C24" s="64" t="s">
        <v>9</v>
      </c>
      <c r="D24" s="352"/>
      <c r="E24" s="67"/>
      <c r="F24" s="353"/>
      <c r="G24" s="387"/>
    </row>
    <row r="25" spans="2:7" ht="15.95" customHeight="1" thickBot="1" x14ac:dyDescent="0.25">
      <c r="B25" s="386">
        <v>16</v>
      </c>
      <c r="C25" s="64" t="s">
        <v>10</v>
      </c>
      <c r="D25" s="65">
        <f>SUM(D10:D24)</f>
        <v>3897735</v>
      </c>
      <c r="E25" s="66">
        <f>SUM(E10:E24)</f>
        <v>3843103</v>
      </c>
      <c r="F25" s="228">
        <f>SUM(F10:F24)</f>
        <v>4593188</v>
      </c>
      <c r="G25" s="388">
        <f>SUM(G10:G24)</f>
        <v>4511561</v>
      </c>
    </row>
    <row r="26" spans="2:7" ht="15.95" customHeight="1" x14ac:dyDescent="0.2">
      <c r="B26" s="385">
        <v>17</v>
      </c>
      <c r="C26" s="63" t="s">
        <v>11</v>
      </c>
      <c r="D26" s="349">
        <v>818003</v>
      </c>
      <c r="E26" s="350">
        <v>1755267</v>
      </c>
      <c r="F26" s="351"/>
      <c r="G26" s="384"/>
    </row>
    <row r="27" spans="2:7" ht="15.95" customHeight="1" x14ac:dyDescent="0.2">
      <c r="B27" s="385">
        <v>18</v>
      </c>
      <c r="C27" s="63" t="s">
        <v>166</v>
      </c>
      <c r="D27" s="349"/>
      <c r="E27" s="350"/>
      <c r="F27" s="351"/>
      <c r="G27" s="384"/>
    </row>
    <row r="28" spans="2:7" ht="15.95" customHeight="1" x14ac:dyDescent="0.2">
      <c r="B28" s="381"/>
      <c r="C28" s="63" t="s">
        <v>12</v>
      </c>
      <c r="D28" s="354"/>
      <c r="E28" s="355"/>
      <c r="F28" s="356"/>
      <c r="G28" s="389"/>
    </row>
    <row r="29" spans="2:7" ht="15.95" customHeight="1" x14ac:dyDescent="0.2">
      <c r="B29" s="390">
        <v>19</v>
      </c>
      <c r="C29" s="63" t="s">
        <v>30</v>
      </c>
      <c r="D29" s="349">
        <v>2579732</v>
      </c>
      <c r="E29" s="350">
        <v>4087836</v>
      </c>
      <c r="F29" s="351">
        <v>4593188</v>
      </c>
      <c r="G29" s="384">
        <v>4511561</v>
      </c>
    </row>
    <row r="30" spans="2:7" ht="15.95" customHeight="1" x14ac:dyDescent="0.2">
      <c r="B30" s="390">
        <v>20</v>
      </c>
      <c r="C30" s="63" t="s">
        <v>91</v>
      </c>
      <c r="D30" s="349"/>
      <c r="E30" s="350"/>
      <c r="F30" s="351"/>
      <c r="G30" s="384"/>
    </row>
    <row r="31" spans="2:7" ht="15.95" customHeight="1" x14ac:dyDescent="0.2">
      <c r="B31" s="390">
        <v>21</v>
      </c>
      <c r="C31" s="63" t="s">
        <v>77</v>
      </c>
      <c r="D31" s="349"/>
      <c r="E31" s="350"/>
      <c r="F31" s="351"/>
      <c r="G31" s="384"/>
    </row>
    <row r="32" spans="2:7" ht="15.95" customHeight="1" x14ac:dyDescent="0.2">
      <c r="B32" s="390">
        <v>22</v>
      </c>
      <c r="C32" s="63" t="s">
        <v>84</v>
      </c>
      <c r="D32" s="357"/>
      <c r="E32" s="358"/>
      <c r="F32" s="359"/>
      <c r="G32" s="391"/>
    </row>
    <row r="33" spans="2:7" ht="29.25" thickBot="1" x14ac:dyDescent="0.25">
      <c r="B33" s="392">
        <v>23</v>
      </c>
      <c r="C33" s="444" t="s">
        <v>188</v>
      </c>
      <c r="D33" s="352">
        <v>500000</v>
      </c>
      <c r="E33" s="67"/>
      <c r="F33" s="360"/>
      <c r="G33" s="393"/>
    </row>
    <row r="34" spans="2:7" ht="15.95" customHeight="1" thickBot="1" x14ac:dyDescent="0.25">
      <c r="B34" s="394">
        <v>24</v>
      </c>
      <c r="C34" s="395" t="s">
        <v>13</v>
      </c>
      <c r="D34" s="396">
        <f>SUM(D26:D33)</f>
        <v>3897735</v>
      </c>
      <c r="E34" s="397">
        <f>SUM(E26:E33)</f>
        <v>5843103</v>
      </c>
      <c r="F34" s="398">
        <f>SUM(F26:F33)</f>
        <v>4593188</v>
      </c>
      <c r="G34" s="399">
        <f>SUM(G26:G33)</f>
        <v>4511561</v>
      </c>
    </row>
    <row r="35" spans="2:7" ht="15.95" customHeight="1" x14ac:dyDescent="0.2">
      <c r="B35" s="30" t="s">
        <v>165</v>
      </c>
      <c r="C35" s="17"/>
      <c r="D35" s="17"/>
      <c r="E35" s="17"/>
      <c r="F35" s="229"/>
      <c r="G35" s="374" t="s">
        <v>172</v>
      </c>
    </row>
    <row r="36" spans="2:7" x14ac:dyDescent="0.2">
      <c r="B36" s="446" t="s">
        <v>167</v>
      </c>
      <c r="C36" s="18"/>
      <c r="D36" s="18"/>
      <c r="E36" s="18"/>
      <c r="F36" s="230"/>
      <c r="G36" s="229"/>
    </row>
    <row r="37" spans="2:7" ht="14.1" customHeight="1" x14ac:dyDescent="0.2">
      <c r="B37" s="30" t="s">
        <v>168</v>
      </c>
      <c r="C37" s="17"/>
      <c r="D37" s="17"/>
      <c r="E37" s="17"/>
      <c r="F37" s="229"/>
      <c r="G37" s="230"/>
    </row>
    <row r="38" spans="2:7" x14ac:dyDescent="0.2">
      <c r="B38" s="443" t="s">
        <v>189</v>
      </c>
      <c r="G38" s="229"/>
    </row>
    <row r="39" spans="2:7" ht="15" customHeight="1" x14ac:dyDescent="0.2"/>
    <row r="40" spans="2:7" ht="15" customHeight="1" x14ac:dyDescent="0.2"/>
    <row r="41" spans="2:7" ht="15" customHeight="1" x14ac:dyDescent="0.2"/>
    <row r="42" spans="2:7" ht="15" customHeight="1" x14ac:dyDescent="0.2"/>
    <row r="43" spans="2:7" ht="15" customHeight="1" x14ac:dyDescent="0.2"/>
    <row r="44" spans="2:7" ht="12" customHeight="1" x14ac:dyDescent="0.2"/>
    <row r="45" spans="2:7" ht="14.1" customHeight="1" x14ac:dyDescent="0.2"/>
    <row r="46" spans="2:7" ht="14.1" customHeight="1" x14ac:dyDescent="0.2"/>
    <row r="47" spans="2:7" ht="14.1" customHeight="1" x14ac:dyDescent="0.2"/>
    <row r="48" spans="2:7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2:7" ht="15" customHeight="1" x14ac:dyDescent="0.2"/>
    <row r="66" spans="2:7" ht="15" customHeight="1" x14ac:dyDescent="0.2"/>
    <row r="67" spans="2:7" ht="15" customHeight="1" x14ac:dyDescent="0.2"/>
    <row r="68" spans="2:7" ht="15" customHeight="1" x14ac:dyDescent="0.2"/>
    <row r="69" spans="2:7" ht="15" customHeight="1" x14ac:dyDescent="0.2"/>
    <row r="70" spans="2:7" ht="15" customHeight="1" x14ac:dyDescent="0.2"/>
    <row r="71" spans="2:7" ht="15" customHeight="1" x14ac:dyDescent="0.2"/>
    <row r="72" spans="2:7" ht="15.95" customHeight="1" x14ac:dyDescent="0.2"/>
    <row r="73" spans="2:7" ht="15.95" customHeight="1" x14ac:dyDescent="0.2"/>
    <row r="74" spans="2:7" ht="15.95" customHeight="1" x14ac:dyDescent="0.2">
      <c r="B74" s="17"/>
      <c r="C74" s="17"/>
      <c r="D74" s="17"/>
      <c r="E74" s="17"/>
      <c r="F74" s="229"/>
    </row>
    <row r="75" spans="2:7" ht="15.95" customHeight="1" x14ac:dyDescent="0.2">
      <c r="B75" s="17"/>
      <c r="C75" s="17"/>
      <c r="D75" s="17"/>
      <c r="E75" s="17"/>
      <c r="F75" s="229"/>
      <c r="G75" s="229"/>
    </row>
    <row r="76" spans="2:7" ht="15" customHeight="1" x14ac:dyDescent="0.2">
      <c r="B76" s="17"/>
      <c r="C76" s="17"/>
      <c r="D76" s="17"/>
      <c r="E76" s="17"/>
      <c r="F76" s="229"/>
      <c r="G76" s="229"/>
    </row>
    <row r="77" spans="2:7" ht="15" customHeight="1" x14ac:dyDescent="0.2">
      <c r="B77" s="17"/>
      <c r="C77" s="17"/>
      <c r="D77" s="17"/>
      <c r="E77" s="17"/>
      <c r="F77" s="229"/>
      <c r="G77" s="229"/>
    </row>
    <row r="78" spans="2:7" ht="15" customHeight="1" x14ac:dyDescent="0.2">
      <c r="B78" s="17"/>
      <c r="C78" s="17"/>
      <c r="D78" s="17"/>
      <c r="E78" s="17"/>
      <c r="F78" s="229"/>
      <c r="G78" s="229"/>
    </row>
    <row r="79" spans="2:7" ht="15" customHeight="1" x14ac:dyDescent="0.2">
      <c r="B79" s="17"/>
      <c r="C79" s="17"/>
      <c r="D79" s="17"/>
      <c r="E79" s="17"/>
      <c r="F79" s="229"/>
      <c r="G79" s="229"/>
    </row>
    <row r="80" spans="2:7" ht="15" customHeight="1" x14ac:dyDescent="0.2">
      <c r="B80" s="17"/>
      <c r="C80" s="17"/>
      <c r="D80" s="17"/>
      <c r="E80" s="17"/>
      <c r="F80" s="229"/>
      <c r="G80" s="229"/>
    </row>
    <row r="81" spans="2:7" ht="15" customHeight="1" x14ac:dyDescent="0.2">
      <c r="B81" s="17"/>
      <c r="C81" s="17"/>
      <c r="D81" s="17"/>
      <c r="E81" s="17"/>
      <c r="F81" s="229"/>
      <c r="G81" s="229"/>
    </row>
    <row r="82" spans="2:7" ht="15" customHeight="1" x14ac:dyDescent="0.2">
      <c r="B82" s="17"/>
      <c r="C82" s="17"/>
      <c r="D82" s="17"/>
      <c r="E82" s="17"/>
      <c r="F82" s="229"/>
      <c r="G82" s="229"/>
    </row>
    <row r="83" spans="2:7" ht="15" customHeight="1" x14ac:dyDescent="0.2">
      <c r="B83" s="17"/>
      <c r="C83" s="17"/>
      <c r="D83" s="17"/>
      <c r="E83" s="17"/>
      <c r="F83" s="229"/>
      <c r="G83" s="229"/>
    </row>
    <row r="84" spans="2:7" ht="15" customHeight="1" x14ac:dyDescent="0.2">
      <c r="B84" s="17"/>
      <c r="C84" s="17"/>
      <c r="D84" s="17"/>
      <c r="E84" s="17"/>
      <c r="F84" s="229"/>
      <c r="G84" s="229"/>
    </row>
    <row r="85" spans="2:7" ht="15" customHeight="1" x14ac:dyDescent="0.2">
      <c r="B85" s="17"/>
      <c r="C85" s="17"/>
      <c r="D85" s="17"/>
      <c r="E85" s="17"/>
      <c r="F85" s="229"/>
      <c r="G85" s="229"/>
    </row>
    <row r="86" spans="2:7" ht="15" customHeight="1" x14ac:dyDescent="0.2">
      <c r="B86" s="17"/>
      <c r="C86" s="17"/>
      <c r="D86" s="17"/>
      <c r="E86" s="17"/>
      <c r="F86" s="229"/>
      <c r="G86" s="229"/>
    </row>
    <row r="87" spans="2:7" ht="15" customHeight="1" x14ac:dyDescent="0.2">
      <c r="B87" s="17"/>
      <c r="C87" s="17"/>
      <c r="D87" s="17"/>
      <c r="E87" s="17"/>
      <c r="F87" s="229"/>
      <c r="G87" s="229"/>
    </row>
    <row r="88" spans="2:7" ht="15" customHeight="1" x14ac:dyDescent="0.2">
      <c r="B88" s="17"/>
      <c r="C88" s="17"/>
      <c r="D88" s="17"/>
      <c r="E88" s="17"/>
      <c r="F88" s="229"/>
      <c r="G88" s="229"/>
    </row>
    <row r="89" spans="2:7" ht="15" customHeight="1" x14ac:dyDescent="0.2">
      <c r="B89" s="17"/>
      <c r="C89" s="17"/>
      <c r="D89" s="17"/>
      <c r="E89" s="17"/>
      <c r="F89" s="229"/>
      <c r="G89" s="229"/>
    </row>
    <row r="90" spans="2:7" ht="15" customHeight="1" x14ac:dyDescent="0.2">
      <c r="B90" s="17"/>
      <c r="C90" s="17"/>
      <c r="D90" s="17"/>
      <c r="E90" s="17"/>
      <c r="F90" s="229"/>
      <c r="G90" s="229"/>
    </row>
    <row r="91" spans="2:7" ht="15" customHeight="1" x14ac:dyDescent="0.2">
      <c r="B91" s="17"/>
      <c r="C91" s="17"/>
      <c r="D91" s="17"/>
      <c r="E91" s="17"/>
      <c r="F91" s="229"/>
      <c r="G91" s="229"/>
    </row>
    <row r="92" spans="2:7" ht="15" customHeight="1" x14ac:dyDescent="0.2">
      <c r="B92" s="17"/>
      <c r="C92" s="17"/>
      <c r="D92" s="17"/>
      <c r="E92" s="17"/>
      <c r="F92" s="229"/>
      <c r="G92" s="229"/>
    </row>
    <row r="93" spans="2:7" ht="15" customHeight="1" x14ac:dyDescent="0.2">
      <c r="B93" s="17"/>
      <c r="C93" s="17"/>
      <c r="D93" s="17"/>
      <c r="E93" s="17"/>
      <c r="F93" s="229"/>
      <c r="G93" s="229"/>
    </row>
    <row r="94" spans="2:7" ht="15" customHeight="1" x14ac:dyDescent="0.2">
      <c r="B94" s="17"/>
      <c r="C94" s="17"/>
      <c r="D94" s="17"/>
      <c r="E94" s="17"/>
      <c r="F94" s="229"/>
      <c r="G94" s="229"/>
    </row>
    <row r="95" spans="2:7" ht="15" customHeight="1" x14ac:dyDescent="0.2">
      <c r="B95" s="17"/>
      <c r="C95" s="17"/>
      <c r="D95" s="17"/>
      <c r="E95" s="17"/>
      <c r="F95" s="229"/>
      <c r="G95" s="229"/>
    </row>
    <row r="96" spans="2:7" ht="15" customHeight="1" x14ac:dyDescent="0.2">
      <c r="B96" s="17"/>
      <c r="C96" s="17"/>
      <c r="D96" s="17"/>
      <c r="E96" s="17"/>
      <c r="F96" s="229"/>
      <c r="G96" s="229"/>
    </row>
    <row r="97" spans="2:7" ht="15" customHeight="1" x14ac:dyDescent="0.2">
      <c r="B97" s="17"/>
      <c r="C97" s="17"/>
      <c r="D97" s="17"/>
      <c r="E97" s="17"/>
      <c r="F97" s="229"/>
      <c r="G97" s="229"/>
    </row>
    <row r="98" spans="2:7" x14ac:dyDescent="0.2">
      <c r="B98" s="17"/>
      <c r="C98" s="17"/>
      <c r="D98" s="17"/>
      <c r="E98" s="17"/>
      <c r="F98" s="229"/>
      <c r="G98" s="229"/>
    </row>
    <row r="99" spans="2:7" x14ac:dyDescent="0.2">
      <c r="B99" s="17"/>
      <c r="C99" s="17"/>
      <c r="D99" s="17"/>
      <c r="E99" s="17"/>
      <c r="F99" s="229"/>
      <c r="G99" s="229"/>
    </row>
    <row r="100" spans="2:7" x14ac:dyDescent="0.2">
      <c r="B100" s="17"/>
      <c r="C100" s="17"/>
      <c r="D100" s="17"/>
      <c r="E100" s="17"/>
      <c r="F100" s="229"/>
      <c r="G100" s="229"/>
    </row>
    <row r="101" spans="2:7" x14ac:dyDescent="0.2">
      <c r="B101" s="17"/>
      <c r="C101" s="17"/>
      <c r="D101" s="17"/>
      <c r="E101" s="17"/>
      <c r="F101" s="229"/>
      <c r="G101" s="229"/>
    </row>
    <row r="102" spans="2:7" x14ac:dyDescent="0.2">
      <c r="B102" s="17"/>
      <c r="C102" s="17"/>
      <c r="D102" s="17"/>
      <c r="E102" s="17"/>
      <c r="F102" s="229"/>
      <c r="G102" s="229"/>
    </row>
    <row r="103" spans="2:7" x14ac:dyDescent="0.2">
      <c r="B103" s="17"/>
      <c r="C103" s="17"/>
      <c r="D103" s="17"/>
      <c r="E103" s="17"/>
      <c r="F103" s="229"/>
      <c r="G103" s="229"/>
    </row>
    <row r="104" spans="2:7" x14ac:dyDescent="0.2">
      <c r="B104" s="17"/>
      <c r="C104" s="17"/>
      <c r="D104" s="17"/>
      <c r="E104" s="17"/>
      <c r="F104" s="229"/>
      <c r="G104" s="229"/>
    </row>
    <row r="105" spans="2:7" x14ac:dyDescent="0.2">
      <c r="B105" s="17"/>
      <c r="C105" s="17"/>
      <c r="D105" s="17"/>
      <c r="E105" s="17"/>
      <c r="F105" s="229"/>
      <c r="G105" s="229"/>
    </row>
    <row r="106" spans="2:7" x14ac:dyDescent="0.2">
      <c r="B106" s="17"/>
      <c r="C106" s="17"/>
      <c r="D106" s="17"/>
      <c r="E106" s="17"/>
      <c r="F106" s="229"/>
      <c r="G106" s="229"/>
    </row>
    <row r="107" spans="2:7" x14ac:dyDescent="0.2">
      <c r="B107" s="17"/>
      <c r="C107" s="17"/>
      <c r="D107" s="17"/>
      <c r="E107" s="17"/>
      <c r="F107" s="229"/>
      <c r="G107" s="229"/>
    </row>
    <row r="108" spans="2:7" x14ac:dyDescent="0.2">
      <c r="B108" s="17"/>
      <c r="C108" s="17"/>
      <c r="D108" s="17"/>
      <c r="E108" s="17"/>
      <c r="F108" s="229"/>
      <c r="G108" s="229"/>
    </row>
    <row r="109" spans="2:7" x14ac:dyDescent="0.2">
      <c r="B109" s="17"/>
      <c r="C109" s="17"/>
      <c r="D109" s="17"/>
      <c r="E109" s="17"/>
      <c r="F109" s="229"/>
      <c r="G109" s="229"/>
    </row>
    <row r="110" spans="2:7" x14ac:dyDescent="0.2">
      <c r="B110" s="17"/>
      <c r="C110" s="17"/>
      <c r="D110" s="17"/>
      <c r="E110" s="17"/>
      <c r="F110" s="229"/>
      <c r="G110" s="229"/>
    </row>
    <row r="111" spans="2:7" x14ac:dyDescent="0.2">
      <c r="B111" s="17"/>
      <c r="C111" s="17"/>
      <c r="D111" s="17"/>
      <c r="E111" s="17"/>
      <c r="F111" s="229"/>
      <c r="G111" s="229"/>
    </row>
    <row r="112" spans="2:7" x14ac:dyDescent="0.2">
      <c r="B112" s="17"/>
      <c r="C112" s="17"/>
      <c r="D112" s="17"/>
      <c r="E112" s="17"/>
      <c r="F112" s="229"/>
      <c r="G112" s="229"/>
    </row>
    <row r="113" spans="2:7" x14ac:dyDescent="0.2">
      <c r="B113" s="17"/>
      <c r="C113" s="17"/>
      <c r="D113" s="17"/>
      <c r="E113" s="17"/>
      <c r="F113" s="229"/>
      <c r="G113" s="229"/>
    </row>
    <row r="114" spans="2:7" x14ac:dyDescent="0.2">
      <c r="B114" s="17"/>
      <c r="C114" s="17"/>
      <c r="D114" s="17"/>
      <c r="E114" s="17"/>
      <c r="F114" s="229"/>
      <c r="G114" s="229"/>
    </row>
    <row r="115" spans="2:7" x14ac:dyDescent="0.2">
      <c r="B115" s="17"/>
      <c r="C115" s="17"/>
      <c r="D115" s="17"/>
      <c r="E115" s="17"/>
      <c r="F115" s="229"/>
      <c r="G115" s="229"/>
    </row>
    <row r="116" spans="2:7" x14ac:dyDescent="0.2">
      <c r="B116" s="17"/>
      <c r="C116" s="17"/>
      <c r="D116" s="17"/>
      <c r="E116" s="17"/>
      <c r="F116" s="229"/>
      <c r="G116" s="229"/>
    </row>
    <row r="117" spans="2:7" x14ac:dyDescent="0.2">
      <c r="B117" s="17"/>
      <c r="C117" s="17"/>
      <c r="D117" s="17"/>
      <c r="E117" s="17"/>
      <c r="F117" s="229"/>
      <c r="G117" s="229"/>
    </row>
    <row r="118" spans="2:7" x14ac:dyDescent="0.2">
      <c r="B118" s="17"/>
      <c r="C118" s="17"/>
      <c r="D118" s="17"/>
      <c r="E118" s="17"/>
      <c r="F118" s="229"/>
      <c r="G118" s="229"/>
    </row>
    <row r="119" spans="2:7" x14ac:dyDescent="0.2">
      <c r="B119" s="17"/>
      <c r="C119" s="17"/>
      <c r="D119" s="17"/>
      <c r="E119" s="17"/>
      <c r="F119" s="229"/>
      <c r="G119" s="229"/>
    </row>
    <row r="120" spans="2:7" x14ac:dyDescent="0.2">
      <c r="B120" s="17"/>
      <c r="C120" s="17"/>
      <c r="D120" s="17"/>
      <c r="E120" s="17"/>
      <c r="F120" s="229"/>
      <c r="G120" s="229"/>
    </row>
    <row r="121" spans="2:7" x14ac:dyDescent="0.2">
      <c r="B121" s="17"/>
      <c r="C121" s="17"/>
      <c r="D121" s="17"/>
      <c r="E121" s="17"/>
      <c r="F121" s="229"/>
      <c r="G121" s="229"/>
    </row>
    <row r="122" spans="2:7" x14ac:dyDescent="0.2">
      <c r="B122" s="17"/>
      <c r="C122" s="17"/>
      <c r="D122" s="17"/>
      <c r="E122" s="17"/>
      <c r="F122" s="229"/>
      <c r="G122" s="229"/>
    </row>
    <row r="123" spans="2:7" x14ac:dyDescent="0.2">
      <c r="B123" s="17"/>
      <c r="C123" s="17"/>
      <c r="D123" s="17"/>
      <c r="E123" s="17"/>
      <c r="F123" s="229"/>
      <c r="G123" s="229"/>
    </row>
    <row r="124" spans="2:7" x14ac:dyDescent="0.2">
      <c r="B124" s="17"/>
      <c r="C124" s="17"/>
      <c r="D124" s="17"/>
      <c r="E124" s="17"/>
      <c r="F124" s="229"/>
      <c r="G124" s="229"/>
    </row>
    <row r="125" spans="2:7" x14ac:dyDescent="0.2">
      <c r="B125" s="17"/>
      <c r="C125" s="17"/>
      <c r="D125" s="17"/>
      <c r="E125" s="17"/>
      <c r="F125" s="229"/>
      <c r="G125" s="229"/>
    </row>
    <row r="126" spans="2:7" x14ac:dyDescent="0.2">
      <c r="B126" s="17"/>
      <c r="C126" s="17"/>
      <c r="D126" s="17"/>
      <c r="E126" s="17"/>
      <c r="F126" s="229"/>
      <c r="G126" s="229"/>
    </row>
    <row r="127" spans="2:7" x14ac:dyDescent="0.2">
      <c r="B127" s="17"/>
      <c r="C127" s="17"/>
      <c r="D127" s="17"/>
      <c r="E127" s="17"/>
      <c r="F127" s="229"/>
      <c r="G127" s="229"/>
    </row>
    <row r="128" spans="2:7" x14ac:dyDescent="0.2">
      <c r="B128" s="17"/>
      <c r="C128" s="17"/>
      <c r="D128" s="17"/>
      <c r="E128" s="17"/>
      <c r="F128" s="229"/>
      <c r="G128" s="229"/>
    </row>
    <row r="129" spans="2:7" x14ac:dyDescent="0.2">
      <c r="B129" s="17"/>
      <c r="C129" s="17"/>
      <c r="D129" s="17"/>
      <c r="E129" s="17"/>
      <c r="F129" s="229"/>
      <c r="G129" s="229"/>
    </row>
    <row r="130" spans="2:7" x14ac:dyDescent="0.2">
      <c r="B130" s="17"/>
      <c r="C130" s="17"/>
      <c r="D130" s="17"/>
      <c r="E130" s="17"/>
      <c r="F130" s="229"/>
      <c r="G130" s="229"/>
    </row>
    <row r="131" spans="2:7" x14ac:dyDescent="0.2">
      <c r="B131" s="17"/>
      <c r="C131" s="17"/>
      <c r="D131" s="17"/>
      <c r="E131" s="17"/>
      <c r="F131" s="229"/>
      <c r="G131" s="229"/>
    </row>
    <row r="132" spans="2:7" x14ac:dyDescent="0.2">
      <c r="B132" s="17"/>
      <c r="C132" s="17"/>
      <c r="D132" s="17"/>
      <c r="E132" s="17"/>
      <c r="F132" s="229"/>
      <c r="G132" s="229"/>
    </row>
    <row r="133" spans="2:7" x14ac:dyDescent="0.2">
      <c r="B133" s="17"/>
      <c r="C133" s="17"/>
      <c r="D133" s="17"/>
      <c r="E133" s="17"/>
      <c r="F133" s="229"/>
      <c r="G133" s="229"/>
    </row>
    <row r="134" spans="2:7" x14ac:dyDescent="0.2">
      <c r="B134" s="17"/>
      <c r="C134" s="17"/>
      <c r="D134" s="17"/>
      <c r="E134" s="17"/>
      <c r="F134" s="229"/>
      <c r="G134" s="229"/>
    </row>
    <row r="135" spans="2:7" x14ac:dyDescent="0.2">
      <c r="B135" s="17"/>
      <c r="C135" s="17"/>
      <c r="D135" s="17"/>
      <c r="E135" s="17"/>
      <c r="F135" s="229"/>
      <c r="G135" s="229"/>
    </row>
    <row r="136" spans="2:7" x14ac:dyDescent="0.2">
      <c r="B136" s="17"/>
      <c r="C136" s="17"/>
      <c r="D136" s="17"/>
      <c r="E136" s="17"/>
      <c r="F136" s="229"/>
      <c r="G136" s="229"/>
    </row>
    <row r="137" spans="2:7" x14ac:dyDescent="0.2">
      <c r="B137" s="17"/>
      <c r="C137" s="17"/>
      <c r="D137" s="17"/>
      <c r="E137" s="17"/>
      <c r="F137" s="229"/>
      <c r="G137" s="229"/>
    </row>
    <row r="138" spans="2:7" x14ac:dyDescent="0.2">
      <c r="B138" s="17"/>
      <c r="C138" s="17"/>
      <c r="D138" s="17"/>
      <c r="E138" s="17"/>
      <c r="F138" s="229"/>
      <c r="G138" s="229"/>
    </row>
    <row r="139" spans="2:7" x14ac:dyDescent="0.2">
      <c r="B139" s="17"/>
      <c r="C139" s="17"/>
      <c r="D139" s="17"/>
      <c r="E139" s="17"/>
      <c r="F139" s="229"/>
      <c r="G139" s="229"/>
    </row>
    <row r="140" spans="2:7" x14ac:dyDescent="0.2">
      <c r="B140" s="17"/>
      <c r="C140" s="17"/>
      <c r="D140" s="17"/>
      <c r="E140" s="17"/>
      <c r="F140" s="229"/>
      <c r="G140" s="229"/>
    </row>
    <row r="141" spans="2:7" x14ac:dyDescent="0.2">
      <c r="B141" s="17"/>
      <c r="C141" s="17"/>
      <c r="D141" s="17"/>
      <c r="E141" s="17"/>
      <c r="F141" s="229"/>
      <c r="G141" s="229"/>
    </row>
    <row r="142" spans="2:7" x14ac:dyDescent="0.2">
      <c r="B142" s="17"/>
      <c r="C142" s="17"/>
      <c r="D142" s="17"/>
      <c r="E142" s="17"/>
      <c r="F142" s="229"/>
      <c r="G142" s="229"/>
    </row>
    <row r="143" spans="2:7" x14ac:dyDescent="0.2">
      <c r="B143" s="17"/>
      <c r="C143" s="17"/>
      <c r="D143" s="17"/>
      <c r="E143" s="17"/>
      <c r="F143" s="229"/>
      <c r="G143" s="229"/>
    </row>
    <row r="144" spans="2:7" x14ac:dyDescent="0.2">
      <c r="B144" s="17"/>
      <c r="C144" s="17"/>
      <c r="D144" s="17"/>
      <c r="E144" s="17"/>
      <c r="F144" s="229"/>
      <c r="G144" s="229"/>
    </row>
    <row r="145" spans="2:7" x14ac:dyDescent="0.2">
      <c r="B145" s="17"/>
      <c r="C145" s="17"/>
      <c r="D145" s="17"/>
      <c r="E145" s="17"/>
      <c r="F145" s="229"/>
      <c r="G145" s="229"/>
    </row>
    <row r="146" spans="2:7" x14ac:dyDescent="0.2">
      <c r="B146" s="17"/>
      <c r="C146" s="17"/>
      <c r="D146" s="17"/>
      <c r="E146" s="17"/>
      <c r="F146" s="229"/>
      <c r="G146" s="229"/>
    </row>
    <row r="147" spans="2:7" x14ac:dyDescent="0.2">
      <c r="B147" s="17"/>
      <c r="C147" s="17"/>
      <c r="D147" s="17"/>
      <c r="E147" s="17"/>
      <c r="F147" s="229"/>
      <c r="G147" s="229"/>
    </row>
    <row r="148" spans="2:7" x14ac:dyDescent="0.2">
      <c r="B148" s="17"/>
      <c r="C148" s="17"/>
      <c r="D148" s="17"/>
      <c r="E148" s="17"/>
      <c r="F148" s="229"/>
      <c r="G148" s="229"/>
    </row>
    <row r="149" spans="2:7" x14ac:dyDescent="0.2">
      <c r="B149" s="17"/>
      <c r="C149" s="17"/>
      <c r="D149" s="17"/>
      <c r="E149" s="17"/>
      <c r="F149" s="229"/>
      <c r="G149" s="229"/>
    </row>
    <row r="150" spans="2:7" x14ac:dyDescent="0.2">
      <c r="B150" s="17"/>
      <c r="C150" s="17"/>
      <c r="D150" s="17"/>
      <c r="E150" s="17"/>
      <c r="F150" s="229"/>
      <c r="G150" s="229"/>
    </row>
    <row r="151" spans="2:7" x14ac:dyDescent="0.2">
      <c r="B151" s="17"/>
      <c r="C151" s="17"/>
      <c r="D151" s="17"/>
      <c r="E151" s="17"/>
      <c r="F151" s="229"/>
      <c r="G151" s="229"/>
    </row>
    <row r="152" spans="2:7" x14ac:dyDescent="0.2">
      <c r="B152" s="17"/>
      <c r="C152" s="17"/>
      <c r="D152" s="17"/>
      <c r="E152" s="17"/>
      <c r="F152" s="229"/>
      <c r="G152" s="229"/>
    </row>
    <row r="153" spans="2:7" x14ac:dyDescent="0.2">
      <c r="B153" s="17"/>
      <c r="C153" s="17"/>
      <c r="D153" s="17"/>
      <c r="E153" s="17"/>
      <c r="F153" s="229"/>
      <c r="G153" s="229"/>
    </row>
    <row r="154" spans="2:7" x14ac:dyDescent="0.2">
      <c r="B154" s="17"/>
      <c r="C154" s="17"/>
      <c r="D154" s="17"/>
      <c r="E154" s="17"/>
      <c r="F154" s="229"/>
      <c r="G154" s="229"/>
    </row>
    <row r="155" spans="2:7" x14ac:dyDescent="0.2">
      <c r="B155" s="17"/>
      <c r="C155" s="17"/>
      <c r="D155" s="17"/>
      <c r="E155" s="17"/>
      <c r="F155" s="229"/>
      <c r="G155" s="229"/>
    </row>
    <row r="156" spans="2:7" x14ac:dyDescent="0.2">
      <c r="B156" s="17"/>
      <c r="C156" s="17"/>
      <c r="D156" s="17"/>
      <c r="E156" s="17"/>
      <c r="F156" s="229"/>
      <c r="G156" s="229"/>
    </row>
    <row r="157" spans="2:7" x14ac:dyDescent="0.2">
      <c r="B157" s="17"/>
      <c r="C157" s="17"/>
      <c r="D157" s="17"/>
      <c r="E157" s="17"/>
      <c r="F157" s="229"/>
      <c r="G157" s="229"/>
    </row>
    <row r="158" spans="2:7" x14ac:dyDescent="0.2">
      <c r="B158" s="17"/>
      <c r="C158" s="17"/>
      <c r="D158" s="17"/>
      <c r="E158" s="17"/>
      <c r="F158" s="229"/>
      <c r="G158" s="229"/>
    </row>
    <row r="159" spans="2:7" x14ac:dyDescent="0.2">
      <c r="B159" s="17"/>
      <c r="C159" s="17"/>
      <c r="D159" s="17"/>
      <c r="E159" s="17"/>
      <c r="F159" s="229"/>
      <c r="G159" s="229"/>
    </row>
    <row r="160" spans="2:7" x14ac:dyDescent="0.2">
      <c r="B160" s="17"/>
      <c r="C160" s="17"/>
      <c r="D160" s="17"/>
      <c r="E160" s="17"/>
      <c r="F160" s="229"/>
      <c r="G160" s="229"/>
    </row>
    <row r="161" spans="2:7" x14ac:dyDescent="0.2">
      <c r="B161" s="17"/>
      <c r="C161" s="17"/>
      <c r="D161" s="17"/>
      <c r="E161" s="17"/>
      <c r="F161" s="229"/>
      <c r="G161" s="229"/>
    </row>
    <row r="162" spans="2:7" x14ac:dyDescent="0.2">
      <c r="B162" s="17"/>
      <c r="C162" s="17"/>
      <c r="D162" s="17"/>
      <c r="E162" s="17"/>
      <c r="F162" s="229"/>
      <c r="G162" s="229"/>
    </row>
    <row r="163" spans="2:7" x14ac:dyDescent="0.2">
      <c r="B163" s="17"/>
      <c r="C163" s="17"/>
      <c r="D163" s="17"/>
      <c r="E163" s="17"/>
      <c r="F163" s="229"/>
      <c r="G163" s="229"/>
    </row>
    <row r="164" spans="2:7" x14ac:dyDescent="0.2">
      <c r="B164" s="17"/>
      <c r="C164" s="17"/>
      <c r="D164" s="17"/>
      <c r="E164" s="17"/>
      <c r="F164" s="229"/>
      <c r="G164" s="229"/>
    </row>
    <row r="165" spans="2:7" x14ac:dyDescent="0.2">
      <c r="B165" s="17"/>
      <c r="C165" s="17"/>
      <c r="D165" s="17"/>
      <c r="E165" s="17"/>
      <c r="F165" s="229"/>
      <c r="G165" s="229"/>
    </row>
    <row r="166" spans="2:7" x14ac:dyDescent="0.2">
      <c r="B166" s="17"/>
      <c r="C166" s="17"/>
      <c r="D166" s="17"/>
      <c r="E166" s="17"/>
      <c r="F166" s="229"/>
      <c r="G166" s="229"/>
    </row>
    <row r="167" spans="2:7" x14ac:dyDescent="0.2">
      <c r="B167" s="17"/>
      <c r="C167" s="17"/>
      <c r="D167" s="17"/>
      <c r="E167" s="17"/>
      <c r="F167" s="229"/>
      <c r="G167" s="229"/>
    </row>
    <row r="168" spans="2:7" x14ac:dyDescent="0.2">
      <c r="B168" s="17"/>
      <c r="C168" s="17"/>
      <c r="D168" s="17"/>
      <c r="E168" s="17"/>
      <c r="F168" s="229"/>
      <c r="G168" s="229"/>
    </row>
    <row r="169" spans="2:7" x14ac:dyDescent="0.2">
      <c r="G169" s="229"/>
    </row>
  </sheetData>
  <mergeCells count="5">
    <mergeCell ref="F8:G8"/>
    <mergeCell ref="A1:G1"/>
    <mergeCell ref="A2:G2"/>
    <mergeCell ref="A3:G3"/>
    <mergeCell ref="F7:G7"/>
  </mergeCells>
  <phoneticPr fontId="0" type="noConversion"/>
  <pageMargins left="0.2" right="0.23" top="0.5" bottom="0.55000000000000004" header="0.5" footer="0.5"/>
  <pageSetup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6"/>
  <sheetViews>
    <sheetView showGridLines="0" zoomScaleNormal="100" workbookViewId="0">
      <selection sqref="A1:N1"/>
    </sheetView>
  </sheetViews>
  <sheetFormatPr defaultColWidth="13.85546875" defaultRowHeight="15" x14ac:dyDescent="0.2"/>
  <cols>
    <col min="1" max="1" width="6.7109375" style="19" customWidth="1"/>
    <col min="2" max="4" width="15.7109375" style="19" customWidth="1"/>
    <col min="5" max="6" width="16.42578125" style="214" customWidth="1"/>
    <col min="7" max="7" width="25.7109375" style="214" customWidth="1"/>
    <col min="8" max="9" width="34.7109375" style="19" customWidth="1"/>
    <col min="10" max="16384" width="13.85546875" style="19"/>
  </cols>
  <sheetData>
    <row r="1" spans="1:13" ht="18" x14ac:dyDescent="0.25">
      <c r="A1" s="459" t="s">
        <v>83</v>
      </c>
      <c r="B1" s="459"/>
      <c r="C1" s="459"/>
      <c r="D1" s="459"/>
      <c r="E1" s="459"/>
      <c r="F1" s="459"/>
      <c r="G1" s="459"/>
      <c r="H1" s="459"/>
      <c r="I1" s="459"/>
    </row>
    <row r="2" spans="1:13" ht="18" x14ac:dyDescent="0.25">
      <c r="A2" s="459" t="s">
        <v>199</v>
      </c>
      <c r="B2" s="459"/>
      <c r="C2" s="459"/>
      <c r="D2" s="459"/>
      <c r="E2" s="459"/>
      <c r="F2" s="459"/>
      <c r="G2" s="459"/>
      <c r="H2" s="459"/>
      <c r="I2" s="459"/>
    </row>
    <row r="3" spans="1:13" ht="9.9499999999999993" customHeight="1" x14ac:dyDescent="0.2">
      <c r="A3" s="20"/>
      <c r="B3" s="20"/>
      <c r="C3" s="20"/>
      <c r="D3" s="20"/>
      <c r="E3" s="204"/>
      <c r="F3" s="204"/>
      <c r="G3" s="204"/>
      <c r="H3" s="20"/>
      <c r="I3" s="20"/>
    </row>
    <row r="4" spans="1:13" ht="15" customHeight="1" x14ac:dyDescent="0.2">
      <c r="A4" s="304" t="s">
        <v>16</v>
      </c>
      <c r="B4" s="303">
        <v>1200000</v>
      </c>
      <c r="C4" s="35"/>
      <c r="D4" s="35"/>
      <c r="E4" s="205" t="s">
        <v>82</v>
      </c>
      <c r="F4" s="529" t="str">
        <f>'FR-1 Approp Summary'!C4</f>
        <v>DELTA STATE UNIVERSITY</v>
      </c>
      <c r="G4" s="529"/>
      <c r="H4" s="33" t="s">
        <v>79</v>
      </c>
      <c r="I4" s="445" t="s">
        <v>156</v>
      </c>
      <c r="J4" s="21"/>
    </row>
    <row r="5" spans="1:13" ht="15" customHeight="1" thickBot="1" x14ac:dyDescent="0.25">
      <c r="A5" s="35"/>
      <c r="B5" s="36" t="s">
        <v>15</v>
      </c>
      <c r="C5" s="35"/>
      <c r="D5" s="35"/>
      <c r="E5" s="206"/>
      <c r="F5" s="206"/>
      <c r="G5" s="206"/>
      <c r="H5" s="35"/>
      <c r="I5" s="35"/>
      <c r="J5" s="21"/>
      <c r="K5" s="21"/>
      <c r="L5" s="21"/>
      <c r="M5" s="21"/>
    </row>
    <row r="6" spans="1:13" ht="17.100000000000001" customHeight="1" x14ac:dyDescent="0.2">
      <c r="A6" s="326"/>
      <c r="B6" s="233"/>
      <c r="C6" s="233"/>
      <c r="D6" s="234"/>
      <c r="E6" s="327"/>
      <c r="F6" s="328"/>
      <c r="G6" s="317" t="s">
        <v>39</v>
      </c>
      <c r="H6" s="329" t="s">
        <v>78</v>
      </c>
      <c r="I6" s="330" t="s">
        <v>6</v>
      </c>
      <c r="J6" s="21"/>
      <c r="K6" s="21"/>
      <c r="L6" s="21"/>
      <c r="M6" s="21"/>
    </row>
    <row r="7" spans="1:13" ht="17.100000000000001" customHeight="1" x14ac:dyDescent="0.2">
      <c r="A7" s="331"/>
      <c r="B7" s="34"/>
      <c r="C7" s="34"/>
      <c r="D7" s="39"/>
      <c r="E7" s="207" t="s">
        <v>5</v>
      </c>
      <c r="F7" s="305" t="s">
        <v>17</v>
      </c>
      <c r="G7" s="318" t="s">
        <v>79</v>
      </c>
      <c r="H7" s="316" t="s">
        <v>18</v>
      </c>
      <c r="I7" s="332" t="s">
        <v>19</v>
      </c>
      <c r="J7" s="21"/>
      <c r="K7" s="21"/>
      <c r="L7" s="21"/>
      <c r="M7" s="21"/>
    </row>
    <row r="8" spans="1:13" ht="17.100000000000001" customHeight="1" x14ac:dyDescent="0.2">
      <c r="A8" s="333"/>
      <c r="B8" s="44" t="s">
        <v>20</v>
      </c>
      <c r="C8" s="41"/>
      <c r="D8" s="42"/>
      <c r="E8" s="219" t="s">
        <v>192</v>
      </c>
      <c r="F8" s="306" t="s">
        <v>194</v>
      </c>
      <c r="G8" s="319" t="s">
        <v>194</v>
      </c>
      <c r="H8" s="185" t="s">
        <v>195</v>
      </c>
      <c r="I8" s="265" t="s">
        <v>195</v>
      </c>
      <c r="J8" s="21"/>
      <c r="K8" s="21"/>
      <c r="L8" s="21"/>
      <c r="M8" s="21"/>
    </row>
    <row r="9" spans="1:13" ht="17.100000000000001" customHeight="1" x14ac:dyDescent="0.2">
      <c r="A9" s="334">
        <v>1</v>
      </c>
      <c r="B9" s="505" t="s">
        <v>21</v>
      </c>
      <c r="C9" s="506"/>
      <c r="D9" s="507"/>
      <c r="E9" s="45">
        <v>49309964</v>
      </c>
      <c r="F9" s="307">
        <v>49438241</v>
      </c>
      <c r="G9" s="320">
        <v>52000000</v>
      </c>
      <c r="H9" s="45">
        <v>54113687.230000004</v>
      </c>
      <c r="I9" s="335"/>
      <c r="J9" s="21"/>
      <c r="K9" s="21"/>
      <c r="L9" s="21"/>
      <c r="M9" s="21"/>
    </row>
    <row r="10" spans="1:13" ht="17.100000000000001" customHeight="1" x14ac:dyDescent="0.2">
      <c r="A10" s="334">
        <v>2</v>
      </c>
      <c r="B10" s="505" t="s">
        <v>22</v>
      </c>
      <c r="C10" s="506"/>
      <c r="D10" s="507"/>
      <c r="E10" s="45">
        <v>61656</v>
      </c>
      <c r="F10" s="307">
        <v>118456</v>
      </c>
      <c r="G10" s="320">
        <v>125000</v>
      </c>
      <c r="H10" s="45">
        <v>120825.12</v>
      </c>
      <c r="I10" s="335"/>
      <c r="J10" s="21"/>
      <c r="K10" s="21"/>
      <c r="L10" s="21"/>
      <c r="M10" s="21"/>
    </row>
    <row r="11" spans="1:13" ht="17.100000000000001" customHeight="1" x14ac:dyDescent="0.2">
      <c r="A11" s="334">
        <v>3</v>
      </c>
      <c r="B11" s="505" t="s">
        <v>23</v>
      </c>
      <c r="C11" s="506"/>
      <c r="D11" s="507"/>
      <c r="E11" s="45" t="s">
        <v>6</v>
      </c>
      <c r="F11" s="307" t="s">
        <v>6</v>
      </c>
      <c r="G11" s="320"/>
      <c r="H11" s="45"/>
      <c r="I11" s="335"/>
      <c r="J11" s="21"/>
      <c r="K11" s="21"/>
      <c r="L11" s="21"/>
      <c r="M11" s="21"/>
    </row>
    <row r="12" spans="1:13" ht="17.100000000000001" customHeight="1" x14ac:dyDescent="0.2">
      <c r="A12" s="334">
        <v>4</v>
      </c>
      <c r="B12" s="505" t="s">
        <v>24</v>
      </c>
      <c r="C12" s="506"/>
      <c r="D12" s="507"/>
      <c r="E12" s="45">
        <v>4260358</v>
      </c>
      <c r="F12" s="307">
        <v>5210176</v>
      </c>
      <c r="G12" s="320">
        <v>6200000</v>
      </c>
      <c r="H12" s="45">
        <v>5616481.2800000003</v>
      </c>
      <c r="I12" s="335"/>
      <c r="J12" s="21"/>
      <c r="K12" s="21"/>
      <c r="L12" s="21"/>
      <c r="M12" s="21"/>
    </row>
    <row r="13" spans="1:13" ht="17.100000000000001" customHeight="1" x14ac:dyDescent="0.2">
      <c r="A13" s="334">
        <v>5</v>
      </c>
      <c r="B13" s="505" t="s">
        <v>25</v>
      </c>
      <c r="C13" s="506"/>
      <c r="D13" s="507"/>
      <c r="E13" s="45">
        <v>2624995</v>
      </c>
      <c r="F13" s="307">
        <v>4280843</v>
      </c>
      <c r="G13" s="320">
        <v>5000000</v>
      </c>
      <c r="H13" s="45">
        <v>5079317.29</v>
      </c>
      <c r="I13" s="335"/>
      <c r="J13" s="21"/>
      <c r="K13" s="21"/>
      <c r="L13" s="21"/>
      <c r="M13" s="21"/>
    </row>
    <row r="14" spans="1:13" ht="17.100000000000001" customHeight="1" x14ac:dyDescent="0.2">
      <c r="A14" s="334">
        <v>6</v>
      </c>
      <c r="B14" s="505" t="s">
        <v>26</v>
      </c>
      <c r="C14" s="506"/>
      <c r="D14" s="507"/>
      <c r="E14" s="46" t="s">
        <v>6</v>
      </c>
      <c r="F14" s="308">
        <v>59500</v>
      </c>
      <c r="G14" s="321">
        <v>2000000</v>
      </c>
      <c r="H14" s="45"/>
      <c r="I14" s="335"/>
      <c r="J14" s="21"/>
      <c r="K14" s="21"/>
      <c r="L14" s="21"/>
      <c r="M14" s="21"/>
    </row>
    <row r="15" spans="1:13" ht="17.100000000000001" customHeight="1" x14ac:dyDescent="0.2">
      <c r="A15" s="336">
        <v>7</v>
      </c>
      <c r="B15" s="520" t="s">
        <v>85</v>
      </c>
      <c r="C15" s="521"/>
      <c r="D15" s="522"/>
      <c r="E15" s="135" t="s">
        <v>6</v>
      </c>
      <c r="F15" s="309" t="s">
        <v>6</v>
      </c>
      <c r="G15" s="322" t="s">
        <v>6</v>
      </c>
      <c r="H15" s="136"/>
      <c r="I15" s="337"/>
      <c r="J15" s="21"/>
      <c r="K15" s="21"/>
      <c r="L15" s="21"/>
      <c r="M15" s="21"/>
    </row>
    <row r="16" spans="1:13" ht="17.100000000000001" customHeight="1" x14ac:dyDescent="0.2">
      <c r="A16" s="334">
        <v>8</v>
      </c>
      <c r="B16" s="523" t="s">
        <v>27</v>
      </c>
      <c r="C16" s="524"/>
      <c r="D16" s="525"/>
      <c r="E16" s="45" t="s">
        <v>6</v>
      </c>
      <c r="F16" s="307">
        <v>201600</v>
      </c>
      <c r="G16" s="320">
        <v>1500000</v>
      </c>
      <c r="H16" s="45">
        <v>230800</v>
      </c>
      <c r="I16" s="335"/>
      <c r="J16" s="21"/>
      <c r="K16" s="21"/>
      <c r="L16" s="21"/>
      <c r="M16" s="21"/>
    </row>
    <row r="17" spans="1:13" ht="17.100000000000001" customHeight="1" x14ac:dyDescent="0.2">
      <c r="A17" s="338">
        <v>9</v>
      </c>
      <c r="B17" s="505" t="s">
        <v>28</v>
      </c>
      <c r="C17" s="506"/>
      <c r="D17" s="507"/>
      <c r="E17" s="45">
        <v>500000</v>
      </c>
      <c r="F17" s="307">
        <v>500000</v>
      </c>
      <c r="G17" s="320">
        <v>750000</v>
      </c>
      <c r="H17" s="45">
        <v>500000</v>
      </c>
      <c r="I17" s="335"/>
      <c r="J17" s="21"/>
      <c r="K17" s="21"/>
      <c r="L17" s="21"/>
      <c r="M17" s="21"/>
    </row>
    <row r="18" spans="1:13" ht="17.100000000000001" customHeight="1" x14ac:dyDescent="0.2">
      <c r="A18" s="338">
        <v>10</v>
      </c>
      <c r="B18" s="505"/>
      <c r="C18" s="506"/>
      <c r="D18" s="507"/>
      <c r="E18" s="208"/>
      <c r="F18" s="310"/>
      <c r="G18" s="323" t="s">
        <v>6</v>
      </c>
      <c r="H18" s="45"/>
      <c r="I18" s="335"/>
      <c r="J18" s="21"/>
      <c r="K18" s="21"/>
      <c r="L18" s="21"/>
      <c r="M18" s="21"/>
    </row>
    <row r="19" spans="1:13" ht="17.100000000000001" customHeight="1" x14ac:dyDescent="0.2">
      <c r="A19" s="338">
        <v>11</v>
      </c>
      <c r="B19" s="505"/>
      <c r="C19" s="506"/>
      <c r="D19" s="507"/>
      <c r="E19" s="208"/>
      <c r="F19" s="310"/>
      <c r="G19" s="323"/>
      <c r="H19" s="45"/>
      <c r="I19" s="335"/>
      <c r="J19" s="21"/>
      <c r="K19" s="21"/>
      <c r="L19" s="21"/>
      <c r="M19" s="21"/>
    </row>
    <row r="20" spans="1:13" ht="17.100000000000001" customHeight="1" thickBot="1" x14ac:dyDescent="0.25">
      <c r="A20" s="339">
        <v>12</v>
      </c>
      <c r="B20" s="526"/>
      <c r="C20" s="527"/>
      <c r="D20" s="528"/>
      <c r="E20" s="209" t="s">
        <v>6</v>
      </c>
      <c r="F20" s="311" t="s">
        <v>6</v>
      </c>
      <c r="G20" s="324" t="s">
        <v>6</v>
      </c>
      <c r="H20" s="51"/>
      <c r="I20" s="340"/>
      <c r="J20" s="21"/>
      <c r="K20" s="21"/>
      <c r="L20" s="21"/>
      <c r="M20" s="21"/>
    </row>
    <row r="21" spans="1:13" ht="17.100000000000001" customHeight="1" thickBot="1" x14ac:dyDescent="0.25">
      <c r="A21" s="341">
        <v>13</v>
      </c>
      <c r="B21" s="514" t="s">
        <v>29</v>
      </c>
      <c r="C21" s="515"/>
      <c r="D21" s="516"/>
      <c r="E21" s="210">
        <f>E9+E10+SUM(E11:E20)</f>
        <v>56756973</v>
      </c>
      <c r="F21" s="312">
        <f>F9+F10+SUM(F11:F20)</f>
        <v>59808816</v>
      </c>
      <c r="G21" s="325">
        <f>G9+G10+SUM(G11:G20)</f>
        <v>67575000</v>
      </c>
      <c r="H21" s="53">
        <f>H9+H10+SUM(H11:H20)</f>
        <v>65661110.920000002</v>
      </c>
      <c r="I21" s="342">
        <f>I9+I10+SUM(I11:I20)</f>
        <v>0</v>
      </c>
      <c r="J21" s="21"/>
      <c r="K21" s="21"/>
      <c r="L21" s="21"/>
      <c r="M21" s="21"/>
    </row>
    <row r="22" spans="1:13" ht="17.100000000000001" customHeight="1" x14ac:dyDescent="0.2">
      <c r="A22" s="334">
        <v>14</v>
      </c>
      <c r="B22" s="502" t="s">
        <v>119</v>
      </c>
      <c r="C22" s="503"/>
      <c r="D22" s="504"/>
      <c r="E22" s="54">
        <v>154271</v>
      </c>
      <c r="F22" s="313"/>
      <c r="G22" s="499"/>
      <c r="H22" s="145"/>
      <c r="I22" s="343"/>
      <c r="J22" s="21"/>
      <c r="K22" s="21"/>
      <c r="L22" s="21"/>
      <c r="M22" s="21"/>
    </row>
    <row r="23" spans="1:13" ht="17.100000000000001" customHeight="1" x14ac:dyDescent="0.2">
      <c r="A23" s="334">
        <v>15</v>
      </c>
      <c r="B23" s="505" t="s">
        <v>30</v>
      </c>
      <c r="C23" s="506"/>
      <c r="D23" s="507"/>
      <c r="E23" s="54">
        <v>50613886</v>
      </c>
      <c r="F23" s="314">
        <v>53253625</v>
      </c>
      <c r="G23" s="500"/>
      <c r="H23" s="54">
        <v>59105920</v>
      </c>
      <c r="I23" s="343"/>
      <c r="J23" s="21"/>
      <c r="K23" s="21"/>
      <c r="L23" s="21"/>
      <c r="M23" s="21"/>
    </row>
    <row r="24" spans="1:13" ht="17.100000000000001" customHeight="1" x14ac:dyDescent="0.2">
      <c r="A24" s="344">
        <v>16</v>
      </c>
      <c r="B24" s="505" t="s">
        <v>76</v>
      </c>
      <c r="C24" s="506"/>
      <c r="D24" s="507"/>
      <c r="E24" s="54">
        <v>5490876</v>
      </c>
      <c r="F24" s="314">
        <v>5891423</v>
      </c>
      <c r="G24" s="500"/>
      <c r="H24" s="54">
        <v>5891423</v>
      </c>
      <c r="I24" s="343"/>
      <c r="J24" s="21"/>
      <c r="K24" s="21"/>
      <c r="L24" s="21"/>
      <c r="M24" s="21"/>
    </row>
    <row r="25" spans="1:13" ht="17.100000000000001" customHeight="1" x14ac:dyDescent="0.2">
      <c r="A25" s="344">
        <v>17</v>
      </c>
      <c r="B25" s="508" t="s">
        <v>87</v>
      </c>
      <c r="C25" s="509"/>
      <c r="D25" s="510"/>
      <c r="E25" s="54">
        <v>497940</v>
      </c>
      <c r="F25" s="314">
        <v>663768</v>
      </c>
      <c r="G25" s="500"/>
      <c r="H25" s="54">
        <v>663768</v>
      </c>
      <c r="I25" s="343"/>
      <c r="J25" s="21"/>
      <c r="K25" s="21"/>
      <c r="L25" s="21"/>
      <c r="M25" s="21"/>
    </row>
    <row r="26" spans="1:13" ht="17.100000000000001" customHeight="1" x14ac:dyDescent="0.2">
      <c r="A26" s="344">
        <v>18</v>
      </c>
      <c r="B26" s="505" t="s">
        <v>31</v>
      </c>
      <c r="C26" s="506"/>
      <c r="D26" s="507"/>
      <c r="E26" s="211"/>
      <c r="F26" s="313"/>
      <c r="G26" s="500"/>
      <c r="H26" s="54"/>
      <c r="I26" s="343"/>
      <c r="J26" s="21"/>
      <c r="K26" s="21"/>
      <c r="L26" s="21"/>
      <c r="M26" s="21"/>
    </row>
    <row r="27" spans="1:13" ht="17.100000000000001" customHeight="1" x14ac:dyDescent="0.2">
      <c r="A27" s="344">
        <v>19</v>
      </c>
      <c r="B27" s="505" t="s">
        <v>84</v>
      </c>
      <c r="C27" s="506"/>
      <c r="D27" s="507"/>
      <c r="E27" s="211"/>
      <c r="F27" s="313"/>
      <c r="G27" s="500"/>
      <c r="H27" s="54"/>
      <c r="I27" s="343"/>
      <c r="J27" s="21"/>
      <c r="K27" s="21"/>
      <c r="L27" s="21"/>
      <c r="M27" s="21"/>
    </row>
    <row r="28" spans="1:13" ht="31.5" customHeight="1" thickBot="1" x14ac:dyDescent="0.25">
      <c r="A28" s="345">
        <v>20</v>
      </c>
      <c r="B28" s="511" t="s">
        <v>171</v>
      </c>
      <c r="C28" s="512"/>
      <c r="D28" s="513"/>
      <c r="E28" s="212"/>
      <c r="F28" s="315"/>
      <c r="G28" s="500"/>
      <c r="H28" s="55"/>
      <c r="I28" s="346"/>
      <c r="J28" s="21"/>
      <c r="K28" s="21"/>
      <c r="L28" s="21"/>
      <c r="M28" s="21"/>
    </row>
    <row r="29" spans="1:13" ht="17.100000000000001" customHeight="1" thickBot="1" x14ac:dyDescent="0.25">
      <c r="A29" s="345">
        <v>21</v>
      </c>
      <c r="B29" s="514" t="s">
        <v>32</v>
      </c>
      <c r="C29" s="515"/>
      <c r="D29" s="516"/>
      <c r="E29" s="210">
        <f>SUM(E22:E28)</f>
        <v>56756973</v>
      </c>
      <c r="F29" s="312">
        <f>SUM(F22:F28)</f>
        <v>59808816</v>
      </c>
      <c r="G29" s="500"/>
      <c r="H29" s="53">
        <f>SUM(H22:H28)</f>
        <v>65661111</v>
      </c>
      <c r="I29" s="342">
        <f>SUM(I22:I28)</f>
        <v>0</v>
      </c>
      <c r="J29" s="21"/>
      <c r="K29" s="21"/>
      <c r="L29" s="21"/>
      <c r="M29" s="21"/>
    </row>
    <row r="30" spans="1:13" ht="17.100000000000001" customHeight="1" thickBot="1" x14ac:dyDescent="0.25">
      <c r="A30" s="347">
        <v>22</v>
      </c>
      <c r="B30" s="517" t="s">
        <v>107</v>
      </c>
      <c r="C30" s="518"/>
      <c r="D30" s="519"/>
      <c r="E30" s="273">
        <f>E21-E29</f>
        <v>0</v>
      </c>
      <c r="F30" s="348">
        <f>F21-F29</f>
        <v>0</v>
      </c>
      <c r="G30" s="501"/>
      <c r="H30" s="251">
        <f>H21-H29</f>
        <v>-7.9999998211860657E-2</v>
      </c>
      <c r="I30" s="274">
        <f>I21-I29</f>
        <v>0</v>
      </c>
      <c r="J30" s="21"/>
      <c r="K30" s="21"/>
      <c r="L30" s="21"/>
      <c r="M30" s="21"/>
    </row>
    <row r="31" spans="1:13" x14ac:dyDescent="0.2">
      <c r="A31" s="447" t="s">
        <v>169</v>
      </c>
      <c r="B31" s="21"/>
      <c r="C31" s="21"/>
      <c r="D31" s="21"/>
      <c r="E31" s="213"/>
      <c r="F31" s="213"/>
      <c r="G31" s="213"/>
      <c r="H31" s="21"/>
      <c r="I31" s="375" t="s">
        <v>174</v>
      </c>
      <c r="J31" s="21"/>
      <c r="K31" s="21"/>
      <c r="L31" s="21"/>
      <c r="M31" s="21"/>
    </row>
    <row r="32" spans="1:13" x14ac:dyDescent="0.2">
      <c r="A32" s="446" t="s">
        <v>170</v>
      </c>
      <c r="B32" s="21"/>
      <c r="C32" s="21"/>
      <c r="D32" s="21"/>
      <c r="E32" s="213"/>
      <c r="F32" s="213"/>
      <c r="G32" s="213"/>
      <c r="H32" s="21"/>
      <c r="I32" s="21"/>
      <c r="J32" s="21"/>
      <c r="K32" s="21"/>
      <c r="L32" s="21"/>
      <c r="M32" s="21"/>
    </row>
    <row r="33" spans="1:13" x14ac:dyDescent="0.2">
      <c r="A33" s="30" t="s">
        <v>190</v>
      </c>
      <c r="B33" s="21"/>
      <c r="C33" s="21"/>
      <c r="D33" s="21"/>
      <c r="E33" s="213"/>
      <c r="F33" s="213"/>
      <c r="G33" s="213"/>
      <c r="H33" s="21"/>
      <c r="I33" s="21"/>
      <c r="J33" s="21"/>
      <c r="K33" s="21"/>
      <c r="L33" s="21"/>
      <c r="M33" s="21"/>
    </row>
    <row r="34" spans="1:13" x14ac:dyDescent="0.2">
      <c r="A34" s="21"/>
      <c r="B34" s="21"/>
      <c r="C34" s="21"/>
      <c r="D34" s="21"/>
      <c r="E34" s="213"/>
      <c r="F34" s="213"/>
      <c r="G34" s="213"/>
      <c r="H34" s="21"/>
      <c r="I34" s="21"/>
      <c r="J34" s="21"/>
      <c r="K34" s="21"/>
      <c r="L34" s="21"/>
      <c r="M34" s="21"/>
    </row>
    <row r="35" spans="1:13" x14ac:dyDescent="0.2">
      <c r="A35" s="21"/>
      <c r="B35" s="21"/>
      <c r="C35" s="21"/>
      <c r="D35" s="21"/>
      <c r="E35" s="213"/>
      <c r="F35" s="213"/>
      <c r="G35" s="213"/>
      <c r="H35" s="21"/>
      <c r="I35" s="21"/>
      <c r="J35" s="21"/>
      <c r="K35" s="21"/>
      <c r="L35" s="21"/>
      <c r="M35" s="21"/>
    </row>
    <row r="36" spans="1:13" x14ac:dyDescent="0.2">
      <c r="A36" s="21"/>
      <c r="B36" s="21"/>
      <c r="C36" s="21"/>
      <c r="D36" s="21"/>
      <c r="E36" s="213"/>
      <c r="F36" s="213"/>
      <c r="G36" s="213"/>
      <c r="H36" s="21"/>
      <c r="I36" s="21"/>
      <c r="J36" s="21"/>
      <c r="K36" s="21"/>
      <c r="L36" s="21"/>
      <c r="M36" s="21"/>
    </row>
  </sheetData>
  <mergeCells count="26">
    <mergeCell ref="B18:D18"/>
    <mergeCell ref="B19:D19"/>
    <mergeCell ref="B20:D20"/>
    <mergeCell ref="B21:D21"/>
    <mergeCell ref="F4:G4"/>
    <mergeCell ref="B13:D13"/>
    <mergeCell ref="B14:D14"/>
    <mergeCell ref="B15:D15"/>
    <mergeCell ref="B16:D16"/>
    <mergeCell ref="B17:D17"/>
    <mergeCell ref="A1:I1"/>
    <mergeCell ref="A2:I2"/>
    <mergeCell ref="G22:G30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9:D9"/>
    <mergeCell ref="B10:D10"/>
    <mergeCell ref="B11:D11"/>
    <mergeCell ref="B12:D12"/>
  </mergeCells>
  <phoneticPr fontId="0" type="noConversion"/>
  <pageMargins left="0.6" right="0.5" top="0.5" bottom="0.55000000000000004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00"/>
  <sheetViews>
    <sheetView showGridLines="0" zoomScaleNormal="100" zoomScaleSheetLayoutView="100" workbookViewId="0">
      <selection activeCell="H38" sqref="H38"/>
    </sheetView>
  </sheetViews>
  <sheetFormatPr defaultColWidth="13.85546875" defaultRowHeight="15" x14ac:dyDescent="0.2"/>
  <cols>
    <col min="1" max="1" width="6.7109375" style="1" customWidth="1"/>
    <col min="2" max="2" width="26.28515625" style="1" customWidth="1"/>
    <col min="3" max="3" width="11.7109375" style="1" customWidth="1"/>
    <col min="4" max="4" width="13.7109375" style="1" bestFit="1" customWidth="1"/>
    <col min="5" max="5" width="15.85546875" style="225" customWidth="1"/>
    <col min="6" max="6" width="16.42578125" style="225" customWidth="1"/>
    <col min="7" max="7" width="25.7109375" style="225" customWidth="1"/>
    <col min="8" max="9" width="34.7109375" style="1" customWidth="1"/>
    <col min="10" max="10" width="35.28515625" style="1" bestFit="1" customWidth="1"/>
    <col min="11" max="16384" width="13.85546875" style="1"/>
  </cols>
  <sheetData>
    <row r="1" spans="1:13" ht="18" x14ac:dyDescent="0.25">
      <c r="A1" s="530" t="s">
        <v>33</v>
      </c>
      <c r="B1" s="530"/>
      <c r="C1" s="530"/>
      <c r="D1" s="530"/>
      <c r="E1" s="530"/>
      <c r="F1" s="530"/>
      <c r="G1" s="530"/>
      <c r="H1" s="530"/>
      <c r="I1" s="530"/>
    </row>
    <row r="2" spans="1:13" ht="18" x14ac:dyDescent="0.25">
      <c r="A2" s="531" t="s">
        <v>193</v>
      </c>
      <c r="B2" s="531"/>
      <c r="C2" s="531"/>
      <c r="D2" s="531"/>
      <c r="E2" s="531"/>
      <c r="F2" s="531"/>
      <c r="G2" s="531"/>
      <c r="H2" s="531"/>
      <c r="I2" s="531"/>
    </row>
    <row r="3" spans="1:13" ht="9.9499999999999993" customHeight="1" x14ac:dyDescent="0.2">
      <c r="A3" s="2"/>
      <c r="B3" s="2"/>
      <c r="C3" s="2"/>
      <c r="D3" s="2"/>
      <c r="E3" s="216"/>
      <c r="F3" s="216"/>
      <c r="G3" s="216"/>
      <c r="H3" s="2"/>
      <c r="I3" s="2"/>
    </row>
    <row r="4" spans="1:13" ht="15" customHeight="1" x14ac:dyDescent="0.2">
      <c r="A4" s="408" t="s">
        <v>16</v>
      </c>
      <c r="B4" s="407">
        <v>1201000</v>
      </c>
      <c r="C4" s="70"/>
      <c r="D4" s="68" t="s">
        <v>82</v>
      </c>
      <c r="E4" s="217" t="str">
        <f>'FR-1 Approp Summary'!C4</f>
        <v>DELTA STATE UNIVERSITY</v>
      </c>
      <c r="F4" s="217"/>
      <c r="G4" s="217"/>
      <c r="H4" s="69"/>
      <c r="I4" s="68" t="s">
        <v>79</v>
      </c>
      <c r="J4" s="448" t="s">
        <v>157</v>
      </c>
      <c r="M4" s="3"/>
    </row>
    <row r="5" spans="1:13" ht="15" customHeight="1" thickBot="1" x14ac:dyDescent="0.25">
      <c r="A5" s="70"/>
      <c r="B5" s="71" t="s">
        <v>15</v>
      </c>
      <c r="C5" s="70"/>
      <c r="D5" s="70"/>
      <c r="E5" s="218"/>
      <c r="F5" s="218"/>
      <c r="G5" s="218"/>
      <c r="H5" s="70"/>
      <c r="I5" s="70"/>
      <c r="J5" s="4"/>
      <c r="K5" s="4"/>
      <c r="L5" s="4"/>
      <c r="M5" s="4"/>
    </row>
    <row r="6" spans="1:13" ht="15" customHeight="1" x14ac:dyDescent="0.2">
      <c r="A6" s="72"/>
      <c r="B6" s="256"/>
      <c r="C6" s="257"/>
      <c r="D6" s="258"/>
      <c r="E6" s="259"/>
      <c r="F6" s="411"/>
      <c r="G6" s="317" t="s">
        <v>39</v>
      </c>
      <c r="H6" s="423" t="s">
        <v>78</v>
      </c>
      <c r="I6" s="260" t="s">
        <v>6</v>
      </c>
      <c r="J6" s="4"/>
      <c r="K6" s="4"/>
      <c r="L6" s="4"/>
      <c r="M6" s="4"/>
    </row>
    <row r="7" spans="1:13" ht="15" customHeight="1" x14ac:dyDescent="0.2">
      <c r="A7" s="73"/>
      <c r="B7" s="261"/>
      <c r="C7" s="262"/>
      <c r="D7" s="74"/>
      <c r="E7" s="215" t="s">
        <v>5</v>
      </c>
      <c r="F7" s="412" t="s">
        <v>17</v>
      </c>
      <c r="G7" s="318" t="s">
        <v>79</v>
      </c>
      <c r="H7" s="424" t="s">
        <v>18</v>
      </c>
      <c r="I7" s="263" t="s">
        <v>19</v>
      </c>
      <c r="J7" s="4"/>
      <c r="K7" s="4"/>
      <c r="L7" s="4"/>
      <c r="M7" s="4"/>
    </row>
    <row r="8" spans="1:13" ht="15" customHeight="1" x14ac:dyDescent="0.2">
      <c r="A8" s="75"/>
      <c r="B8" s="264" t="s">
        <v>20</v>
      </c>
      <c r="C8" s="76"/>
      <c r="D8" s="77"/>
      <c r="E8" s="219" t="s">
        <v>192</v>
      </c>
      <c r="F8" s="306" t="s">
        <v>194</v>
      </c>
      <c r="G8" s="319" t="s">
        <v>194</v>
      </c>
      <c r="H8" s="185" t="s">
        <v>195</v>
      </c>
      <c r="I8" s="265" t="s">
        <v>195</v>
      </c>
      <c r="J8" s="4"/>
      <c r="K8" s="4"/>
      <c r="L8" s="4"/>
      <c r="M8" s="4"/>
    </row>
    <row r="9" spans="1:13" ht="15" customHeight="1" x14ac:dyDescent="0.2">
      <c r="A9" s="78">
        <v>1</v>
      </c>
      <c r="B9" s="547" t="s">
        <v>21</v>
      </c>
      <c r="C9" s="548"/>
      <c r="D9" s="549"/>
      <c r="E9" s="79">
        <v>14617092</v>
      </c>
      <c r="F9" s="413">
        <v>25068384</v>
      </c>
      <c r="G9" s="425">
        <v>30000000</v>
      </c>
      <c r="H9" s="79">
        <v>25820436</v>
      </c>
      <c r="I9" s="266"/>
      <c r="J9" s="4"/>
      <c r="K9" s="4"/>
      <c r="L9" s="4"/>
      <c r="M9" s="4"/>
    </row>
    <row r="10" spans="1:13" ht="15" customHeight="1" x14ac:dyDescent="0.2">
      <c r="A10" s="78">
        <v>2</v>
      </c>
      <c r="B10" s="547" t="s">
        <v>22</v>
      </c>
      <c r="C10" s="548"/>
      <c r="D10" s="549"/>
      <c r="E10" s="79">
        <v>3004603</v>
      </c>
      <c r="F10" s="413">
        <v>13172775</v>
      </c>
      <c r="G10" s="425">
        <v>15000000</v>
      </c>
      <c r="H10" s="79">
        <v>13567958</v>
      </c>
      <c r="I10" s="266"/>
      <c r="J10" s="4"/>
      <c r="K10" s="4"/>
      <c r="L10" s="4"/>
      <c r="M10" s="4"/>
    </row>
    <row r="11" spans="1:13" ht="15" customHeight="1" x14ac:dyDescent="0.2">
      <c r="A11" s="78">
        <v>3</v>
      </c>
      <c r="B11" s="547" t="s">
        <v>23</v>
      </c>
      <c r="C11" s="548"/>
      <c r="D11" s="549"/>
      <c r="E11" s="79"/>
      <c r="F11" s="413">
        <v>200000</v>
      </c>
      <c r="G11" s="425">
        <v>500000</v>
      </c>
      <c r="H11" s="79">
        <v>200000</v>
      </c>
      <c r="I11" s="266"/>
      <c r="J11" s="4"/>
      <c r="K11" s="4"/>
      <c r="L11" s="4"/>
      <c r="M11" s="4"/>
    </row>
    <row r="12" spans="1:13" ht="15" customHeight="1" x14ac:dyDescent="0.2">
      <c r="A12" s="78">
        <v>4</v>
      </c>
      <c r="B12" s="547" t="s">
        <v>24</v>
      </c>
      <c r="C12" s="548"/>
      <c r="D12" s="549"/>
      <c r="E12" s="79">
        <v>1765817</v>
      </c>
      <c r="F12" s="413">
        <v>14032623</v>
      </c>
      <c r="G12" s="425">
        <v>20000000</v>
      </c>
      <c r="H12" s="79">
        <v>14453602</v>
      </c>
      <c r="I12" s="266"/>
      <c r="J12" s="4"/>
      <c r="K12" s="4"/>
      <c r="L12" s="4"/>
      <c r="M12" s="4"/>
    </row>
    <row r="13" spans="1:13" ht="15" customHeight="1" x14ac:dyDescent="0.2">
      <c r="A13" s="78">
        <v>5</v>
      </c>
      <c r="B13" s="547" t="s">
        <v>25</v>
      </c>
      <c r="C13" s="548"/>
      <c r="D13" s="549"/>
      <c r="E13" s="79">
        <v>14051718</v>
      </c>
      <c r="F13" s="413">
        <v>26318908</v>
      </c>
      <c r="G13" s="425">
        <v>30000000</v>
      </c>
      <c r="H13" s="79">
        <v>27108475</v>
      </c>
      <c r="I13" s="266"/>
      <c r="J13" s="4"/>
      <c r="K13" s="4"/>
      <c r="L13" s="4"/>
      <c r="M13" s="4"/>
    </row>
    <row r="14" spans="1:13" ht="15" customHeight="1" x14ac:dyDescent="0.2">
      <c r="A14" s="78">
        <v>6</v>
      </c>
      <c r="B14" s="547" t="s">
        <v>26</v>
      </c>
      <c r="C14" s="548"/>
      <c r="D14" s="549"/>
      <c r="E14" s="79">
        <v>2961014</v>
      </c>
      <c r="F14" s="413">
        <v>4029129</v>
      </c>
      <c r="G14" s="425">
        <v>5000000</v>
      </c>
      <c r="H14" s="79">
        <v>4150003</v>
      </c>
      <c r="I14" s="266"/>
      <c r="J14" s="4"/>
      <c r="K14" s="4"/>
      <c r="L14" s="4"/>
      <c r="M14" s="4"/>
    </row>
    <row r="15" spans="1:13" ht="15" customHeight="1" x14ac:dyDescent="0.2">
      <c r="A15" s="78">
        <v>7</v>
      </c>
      <c r="B15" s="547" t="s">
        <v>85</v>
      </c>
      <c r="C15" s="548"/>
      <c r="D15" s="549"/>
      <c r="E15" s="79">
        <v>7316859</v>
      </c>
      <c r="F15" s="413">
        <v>6098000</v>
      </c>
      <c r="G15" s="425">
        <v>6500000</v>
      </c>
      <c r="H15" s="79">
        <v>6280940</v>
      </c>
      <c r="I15" s="266"/>
      <c r="J15" s="4"/>
      <c r="K15" s="4"/>
      <c r="L15" s="4"/>
      <c r="M15" s="4"/>
    </row>
    <row r="16" spans="1:13" ht="15" customHeight="1" x14ac:dyDescent="0.2">
      <c r="A16" s="78">
        <v>8</v>
      </c>
      <c r="B16" s="547" t="s">
        <v>27</v>
      </c>
      <c r="C16" s="548"/>
      <c r="D16" s="549"/>
      <c r="E16" s="79">
        <v>12050176</v>
      </c>
      <c r="F16" s="413">
        <v>14155000</v>
      </c>
      <c r="G16" s="425">
        <v>19000000</v>
      </c>
      <c r="H16" s="79">
        <v>14579650</v>
      </c>
      <c r="I16" s="266"/>
      <c r="J16" s="4"/>
      <c r="K16" s="4"/>
      <c r="L16" s="4"/>
      <c r="M16" s="4"/>
    </row>
    <row r="17" spans="1:13" ht="15" customHeight="1" x14ac:dyDescent="0.2">
      <c r="A17" s="78">
        <v>9</v>
      </c>
      <c r="B17" s="547" t="s">
        <v>34</v>
      </c>
      <c r="C17" s="548"/>
      <c r="D17" s="549"/>
      <c r="E17" s="79"/>
      <c r="F17" s="413">
        <v>80000000</v>
      </c>
      <c r="G17" s="425">
        <v>150000000</v>
      </c>
      <c r="H17" s="79">
        <v>130000000</v>
      </c>
      <c r="I17" s="266"/>
      <c r="J17" s="4"/>
      <c r="K17" s="4"/>
      <c r="L17" s="4"/>
      <c r="M17" s="4"/>
    </row>
    <row r="18" spans="1:13" ht="15" customHeight="1" x14ac:dyDescent="0.2">
      <c r="A18" s="78">
        <v>10</v>
      </c>
      <c r="B18" s="547" t="s">
        <v>35</v>
      </c>
      <c r="C18" s="548"/>
      <c r="D18" s="549"/>
      <c r="E18" s="79">
        <v>6020080</v>
      </c>
      <c r="F18" s="413">
        <v>8000000</v>
      </c>
      <c r="G18" s="425">
        <v>10000000</v>
      </c>
      <c r="H18" s="79">
        <v>8240000</v>
      </c>
      <c r="I18" s="266"/>
      <c r="J18" s="4"/>
      <c r="K18" s="4"/>
      <c r="L18" s="4"/>
      <c r="M18" s="4"/>
    </row>
    <row r="19" spans="1:13" ht="15" customHeight="1" x14ac:dyDescent="0.2">
      <c r="A19" s="78">
        <v>11</v>
      </c>
      <c r="B19" s="547" t="s">
        <v>36</v>
      </c>
      <c r="C19" s="548"/>
      <c r="D19" s="549"/>
      <c r="E19" s="285"/>
      <c r="F19" s="414">
        <v>4000000</v>
      </c>
      <c r="G19" s="426">
        <v>5000000</v>
      </c>
      <c r="H19" s="285">
        <v>4120000</v>
      </c>
      <c r="I19" s="267"/>
      <c r="J19" s="4"/>
      <c r="K19" s="4"/>
      <c r="L19" s="4"/>
      <c r="M19" s="4"/>
    </row>
    <row r="20" spans="1:13" ht="15" customHeight="1" x14ac:dyDescent="0.2">
      <c r="A20" s="78">
        <v>12</v>
      </c>
      <c r="B20" s="547"/>
      <c r="C20" s="548"/>
      <c r="D20" s="549"/>
      <c r="E20" s="221"/>
      <c r="F20" s="415"/>
      <c r="G20" s="427"/>
      <c r="H20" s="80"/>
      <c r="I20" s="268"/>
      <c r="J20" s="4"/>
      <c r="K20" s="4"/>
      <c r="L20" s="4"/>
      <c r="M20" s="4"/>
    </row>
    <row r="21" spans="1:13" ht="15" customHeight="1" x14ac:dyDescent="0.2">
      <c r="A21" s="78">
        <v>13</v>
      </c>
      <c r="B21" s="547"/>
      <c r="C21" s="548"/>
      <c r="D21" s="549"/>
      <c r="E21" s="220"/>
      <c r="F21" s="416"/>
      <c r="G21" s="428"/>
      <c r="H21" s="79"/>
      <c r="I21" s="266"/>
      <c r="J21" s="4"/>
      <c r="K21" s="4"/>
      <c r="L21" s="4"/>
      <c r="M21" s="4"/>
    </row>
    <row r="22" spans="1:13" ht="15" customHeight="1" x14ac:dyDescent="0.2">
      <c r="A22" s="78">
        <v>14</v>
      </c>
      <c r="B22" s="547"/>
      <c r="C22" s="548"/>
      <c r="D22" s="549"/>
      <c r="E22" s="220"/>
      <c r="F22" s="416"/>
      <c r="G22" s="428"/>
      <c r="H22" s="79"/>
      <c r="I22" s="266"/>
      <c r="J22" s="4"/>
      <c r="K22" s="4"/>
      <c r="L22" s="4"/>
      <c r="M22" s="4"/>
    </row>
    <row r="23" spans="1:13" ht="15" customHeight="1" thickBot="1" x14ac:dyDescent="0.25">
      <c r="A23" s="401">
        <v>15</v>
      </c>
      <c r="B23" s="550"/>
      <c r="C23" s="551"/>
      <c r="D23" s="552"/>
      <c r="E23" s="402"/>
      <c r="F23" s="417"/>
      <c r="G23" s="429"/>
      <c r="H23" s="285"/>
      <c r="I23" s="267"/>
      <c r="J23" s="4"/>
      <c r="K23" s="4"/>
      <c r="L23" s="4"/>
      <c r="M23" s="4"/>
    </row>
    <row r="24" spans="1:13" ht="15" customHeight="1" thickBot="1" x14ac:dyDescent="0.25">
      <c r="A24" s="403">
        <v>16</v>
      </c>
      <c r="B24" s="561" t="s">
        <v>29</v>
      </c>
      <c r="C24" s="562"/>
      <c r="D24" s="563"/>
      <c r="E24" s="404">
        <f>SUM(E9:E23)</f>
        <v>61787359</v>
      </c>
      <c r="F24" s="418">
        <f>SUM(F9:F23)</f>
        <v>195074819</v>
      </c>
      <c r="G24" s="430">
        <f>SUM(G9:G23)</f>
        <v>291000000</v>
      </c>
      <c r="H24" s="405">
        <f>SUM(H9:H23)</f>
        <v>248521064</v>
      </c>
      <c r="I24" s="406">
        <f>SUM(I9:I23)</f>
        <v>0</v>
      </c>
      <c r="J24" s="4"/>
      <c r="K24" s="4"/>
      <c r="L24" s="4"/>
      <c r="M24" s="4"/>
    </row>
    <row r="25" spans="1:13" ht="15" customHeight="1" x14ac:dyDescent="0.2">
      <c r="A25" s="78">
        <v>17</v>
      </c>
      <c r="B25" s="564" t="s">
        <v>119</v>
      </c>
      <c r="C25" s="565"/>
      <c r="D25" s="566"/>
      <c r="E25" s="220"/>
      <c r="F25" s="416"/>
      <c r="G25" s="560"/>
      <c r="H25" s="146"/>
      <c r="I25" s="270"/>
      <c r="J25" s="4"/>
      <c r="K25" s="4"/>
      <c r="L25" s="4"/>
      <c r="M25" s="4"/>
    </row>
    <row r="26" spans="1:13" ht="15" customHeight="1" x14ac:dyDescent="0.2">
      <c r="A26" s="191">
        <v>18</v>
      </c>
      <c r="B26" s="567" t="s">
        <v>138</v>
      </c>
      <c r="C26" s="568"/>
      <c r="D26" s="569"/>
      <c r="E26" s="220">
        <v>52305119</v>
      </c>
      <c r="F26" s="416">
        <v>59400027</v>
      </c>
      <c r="G26" s="500"/>
      <c r="H26" s="146">
        <v>60427013</v>
      </c>
      <c r="I26" s="270"/>
      <c r="J26" s="4"/>
      <c r="K26" s="4"/>
      <c r="L26" s="4"/>
      <c r="M26" s="4"/>
    </row>
    <row r="27" spans="1:13" ht="15" customHeight="1" x14ac:dyDescent="0.2">
      <c r="A27" s="191">
        <v>19</v>
      </c>
      <c r="B27" s="567" t="s">
        <v>139</v>
      </c>
      <c r="C27" s="568"/>
      <c r="D27" s="569"/>
      <c r="E27" s="220">
        <v>100000</v>
      </c>
      <c r="F27" s="416">
        <v>124356</v>
      </c>
      <c r="G27" s="500"/>
      <c r="H27" s="146">
        <v>50557377</v>
      </c>
      <c r="I27" s="270"/>
      <c r="J27" s="4"/>
      <c r="K27" s="4"/>
      <c r="L27" s="4"/>
      <c r="M27" s="4"/>
    </row>
    <row r="28" spans="1:13" s="189" customFormat="1" ht="27.75" customHeight="1" x14ac:dyDescent="0.2">
      <c r="A28" s="192">
        <v>20</v>
      </c>
      <c r="B28" s="544" t="s">
        <v>140</v>
      </c>
      <c r="C28" s="545"/>
      <c r="D28" s="546"/>
      <c r="E28" s="223">
        <v>1276872</v>
      </c>
      <c r="F28" s="419">
        <v>29342546</v>
      </c>
      <c r="G28" s="500"/>
      <c r="H28" s="187">
        <v>29405123</v>
      </c>
      <c r="I28" s="271"/>
      <c r="J28" s="188"/>
      <c r="K28" s="188"/>
      <c r="L28" s="188"/>
      <c r="M28" s="188"/>
    </row>
    <row r="29" spans="1:13" s="189" customFormat="1" x14ac:dyDescent="0.2">
      <c r="A29" s="193">
        <v>21</v>
      </c>
      <c r="B29" s="567" t="s">
        <v>141</v>
      </c>
      <c r="C29" s="568"/>
      <c r="D29" s="569"/>
      <c r="E29" s="223">
        <v>383085</v>
      </c>
      <c r="F29" s="419">
        <v>385401</v>
      </c>
      <c r="G29" s="500"/>
      <c r="H29" s="187">
        <v>385401</v>
      </c>
      <c r="I29" s="271"/>
      <c r="J29" s="188"/>
      <c r="K29" s="188"/>
      <c r="L29" s="188"/>
      <c r="M29" s="188"/>
    </row>
    <row r="30" spans="1:13" ht="15" customHeight="1" x14ac:dyDescent="0.2">
      <c r="A30" s="78">
        <v>22</v>
      </c>
      <c r="B30" s="547" t="s">
        <v>37</v>
      </c>
      <c r="C30" s="548"/>
      <c r="D30" s="549"/>
      <c r="E30" s="220">
        <v>1290000</v>
      </c>
      <c r="F30" s="416">
        <v>17245011</v>
      </c>
      <c r="G30" s="500"/>
      <c r="H30" s="79">
        <v>12378640</v>
      </c>
      <c r="I30" s="266"/>
      <c r="J30" s="4"/>
      <c r="K30" s="4"/>
      <c r="L30" s="4"/>
      <c r="M30" s="4"/>
    </row>
    <row r="31" spans="1:13" ht="15" customHeight="1" thickBot="1" x14ac:dyDescent="0.25">
      <c r="A31" s="81">
        <v>23</v>
      </c>
      <c r="B31" s="553" t="s">
        <v>38</v>
      </c>
      <c r="C31" s="554"/>
      <c r="D31" s="555"/>
      <c r="E31" s="286">
        <v>6432283</v>
      </c>
      <c r="F31" s="420">
        <v>88577478</v>
      </c>
      <c r="G31" s="500"/>
      <c r="H31" s="287">
        <v>95367510</v>
      </c>
      <c r="I31" s="272"/>
      <c r="J31" s="4"/>
      <c r="K31" s="4"/>
      <c r="L31" s="4"/>
      <c r="M31" s="4"/>
    </row>
    <row r="32" spans="1:13" ht="15" customHeight="1" thickBot="1" x14ac:dyDescent="0.25">
      <c r="A32" s="81">
        <v>24</v>
      </c>
      <c r="B32" s="556" t="s">
        <v>32</v>
      </c>
      <c r="C32" s="557"/>
      <c r="D32" s="558"/>
      <c r="E32" s="222">
        <f>SUM(E25:E31)</f>
        <v>61787359</v>
      </c>
      <c r="F32" s="421">
        <f>SUM(F25:F31)</f>
        <v>195074819</v>
      </c>
      <c r="G32" s="500"/>
      <c r="H32" s="82">
        <f>SUM(H25:H31)</f>
        <v>248521064</v>
      </c>
      <c r="I32" s="269">
        <f>SUM(I25:I31)</f>
        <v>0</v>
      </c>
      <c r="J32" s="4"/>
      <c r="K32" s="4"/>
      <c r="L32" s="4"/>
      <c r="M32" s="4"/>
    </row>
    <row r="33" spans="1:15" s="19" customFormat="1" ht="17.100000000000001" customHeight="1" thickBot="1" x14ac:dyDescent="0.25">
      <c r="A33" s="52">
        <v>25</v>
      </c>
      <c r="B33" s="559" t="s">
        <v>107</v>
      </c>
      <c r="C33" s="518"/>
      <c r="D33" s="519"/>
      <c r="E33" s="409">
        <f>E24-E32</f>
        <v>0</v>
      </c>
      <c r="F33" s="422">
        <f>F24-F32</f>
        <v>0</v>
      </c>
      <c r="G33" s="501"/>
      <c r="H33" s="373">
        <f>H24-H32</f>
        <v>0</v>
      </c>
      <c r="I33" s="410">
        <f>I24-I32</f>
        <v>0</v>
      </c>
      <c r="J33" s="21"/>
      <c r="K33" s="21"/>
      <c r="L33" s="21"/>
      <c r="M33" s="21"/>
    </row>
    <row r="34" spans="1:15" ht="15" customHeight="1" x14ac:dyDescent="0.2">
      <c r="A34" s="70"/>
      <c r="B34" s="70"/>
      <c r="C34" s="70"/>
      <c r="D34" s="70"/>
      <c r="E34" s="218"/>
      <c r="F34" s="218"/>
      <c r="G34" s="218"/>
      <c r="H34" s="70"/>
      <c r="I34" s="400" t="s">
        <v>173</v>
      </c>
      <c r="J34" s="4"/>
      <c r="K34" s="4"/>
      <c r="L34" s="4"/>
      <c r="M34" s="4"/>
    </row>
    <row r="35" spans="1:15" ht="15" customHeight="1" thickBot="1" x14ac:dyDescent="0.3">
      <c r="A35" s="83" t="s">
        <v>86</v>
      </c>
      <c r="B35" s="70"/>
      <c r="C35" s="70"/>
      <c r="D35" s="70"/>
      <c r="E35" s="218"/>
      <c r="F35" s="218"/>
      <c r="G35" s="218"/>
      <c r="H35" s="70"/>
      <c r="I35" s="70"/>
      <c r="J35" s="4"/>
      <c r="K35" s="4"/>
      <c r="L35" s="4"/>
      <c r="M35" s="4"/>
    </row>
    <row r="36" spans="1:15" ht="15" customHeight="1" x14ac:dyDescent="0.2">
      <c r="A36" s="538"/>
      <c r="B36" s="539"/>
      <c r="C36" s="539"/>
      <c r="D36" s="540"/>
      <c r="E36" s="275" t="s">
        <v>5</v>
      </c>
      <c r="F36" s="276" t="s">
        <v>17</v>
      </c>
      <c r="G36" s="277" t="s">
        <v>39</v>
      </c>
      <c r="H36" s="278" t="s">
        <v>81</v>
      </c>
      <c r="I36" s="279" t="s">
        <v>151</v>
      </c>
      <c r="J36" s="280" t="s">
        <v>19</v>
      </c>
      <c r="K36" s="4"/>
      <c r="L36" s="4"/>
      <c r="M36" s="4"/>
      <c r="N36" s="4"/>
    </row>
    <row r="37" spans="1:15" ht="15" customHeight="1" x14ac:dyDescent="0.2">
      <c r="A37" s="541"/>
      <c r="B37" s="542"/>
      <c r="C37" s="542"/>
      <c r="D37" s="543"/>
      <c r="E37" s="219" t="s">
        <v>192</v>
      </c>
      <c r="F37" s="219" t="s">
        <v>194</v>
      </c>
      <c r="G37" s="219" t="s">
        <v>194</v>
      </c>
      <c r="H37" s="185" t="s">
        <v>195</v>
      </c>
      <c r="I37" s="185" t="s">
        <v>195</v>
      </c>
      <c r="J37" s="265" t="s">
        <v>195</v>
      </c>
      <c r="K37" s="5" t="s">
        <v>6</v>
      </c>
      <c r="L37" s="6"/>
      <c r="M37" s="6"/>
      <c r="N37" s="6"/>
      <c r="O37" s="2"/>
    </row>
    <row r="38" spans="1:15" ht="15" customHeight="1" x14ac:dyDescent="0.2">
      <c r="A38" s="535" t="s">
        <v>90</v>
      </c>
      <c r="B38" s="536"/>
      <c r="C38" s="536"/>
      <c r="D38" s="537"/>
      <c r="E38" s="288">
        <v>1638</v>
      </c>
      <c r="F38" s="288">
        <v>1654</v>
      </c>
      <c r="G38" s="289">
        <v>2283</v>
      </c>
      <c r="H38" s="288">
        <v>2285</v>
      </c>
      <c r="I38" s="255"/>
      <c r="J38" s="281"/>
      <c r="K38" s="5"/>
      <c r="L38" s="6"/>
      <c r="M38" s="6"/>
      <c r="N38" s="6"/>
      <c r="O38" s="2"/>
    </row>
    <row r="39" spans="1:15" ht="15" customHeight="1" x14ac:dyDescent="0.2">
      <c r="A39" s="535" t="s">
        <v>89</v>
      </c>
      <c r="B39" s="536"/>
      <c r="C39" s="536"/>
      <c r="D39" s="537"/>
      <c r="E39" s="288">
        <v>0</v>
      </c>
      <c r="F39" s="288">
        <v>0</v>
      </c>
      <c r="G39" s="289">
        <v>0</v>
      </c>
      <c r="H39" s="288">
        <v>0</v>
      </c>
      <c r="I39" s="255"/>
      <c r="J39" s="281"/>
      <c r="K39" s="5"/>
      <c r="L39" s="6"/>
      <c r="M39" s="6"/>
      <c r="N39" s="6"/>
      <c r="O39" s="2"/>
    </row>
    <row r="40" spans="1:15" ht="15" customHeight="1" thickBot="1" x14ac:dyDescent="0.25">
      <c r="A40" s="532" t="s">
        <v>175</v>
      </c>
      <c r="B40" s="533"/>
      <c r="C40" s="533"/>
      <c r="D40" s="534"/>
      <c r="E40" s="290">
        <v>590</v>
      </c>
      <c r="F40" s="290">
        <v>590</v>
      </c>
      <c r="G40" s="291">
        <v>1800</v>
      </c>
      <c r="H40" s="290">
        <v>590</v>
      </c>
      <c r="I40" s="282"/>
      <c r="J40" s="283"/>
      <c r="K40" s="4"/>
      <c r="L40" s="4"/>
      <c r="M40" s="4"/>
      <c r="N40" s="4"/>
    </row>
    <row r="41" spans="1:15" ht="15" customHeight="1" x14ac:dyDescent="0.2">
      <c r="A41" s="446" t="s">
        <v>191</v>
      </c>
      <c r="B41" s="4"/>
      <c r="C41" s="4"/>
      <c r="D41" s="4"/>
      <c r="E41" s="224"/>
      <c r="F41" s="224"/>
      <c r="G41" s="224"/>
      <c r="H41" s="4"/>
      <c r="I41" s="4"/>
      <c r="J41" s="4"/>
      <c r="K41" s="4"/>
      <c r="L41" s="4"/>
      <c r="M41" s="4"/>
    </row>
    <row r="42" spans="1:15" x14ac:dyDescent="0.2">
      <c r="A42" s="31" t="s">
        <v>176</v>
      </c>
      <c r="B42" s="4"/>
      <c r="C42" s="4"/>
      <c r="D42" s="4"/>
      <c r="E42" s="224"/>
      <c r="F42" s="224"/>
      <c r="G42" s="224"/>
      <c r="H42" s="4"/>
      <c r="I42" s="4"/>
      <c r="J42" s="4"/>
      <c r="K42" s="4"/>
      <c r="L42" s="4"/>
      <c r="M42" s="4"/>
    </row>
    <row r="43" spans="1:15" x14ac:dyDescent="0.2">
      <c r="B43" s="4"/>
      <c r="C43" s="4"/>
      <c r="D43" s="4"/>
      <c r="E43" s="224"/>
      <c r="F43" s="224"/>
      <c r="G43" s="224"/>
      <c r="H43" s="4"/>
      <c r="I43" s="4"/>
      <c r="J43" s="4"/>
      <c r="K43" s="4"/>
      <c r="L43" s="4"/>
      <c r="M43" s="4"/>
    </row>
    <row r="44" spans="1:15" x14ac:dyDescent="0.2">
      <c r="A44" s="4"/>
      <c r="B44" s="4"/>
      <c r="C44" s="4"/>
      <c r="D44" s="4"/>
      <c r="E44" s="224"/>
      <c r="F44" s="224"/>
      <c r="G44" s="224"/>
      <c r="H44" s="4"/>
      <c r="I44" s="4"/>
      <c r="J44" s="4"/>
      <c r="K44" s="4"/>
      <c r="L44" s="4"/>
      <c r="M44" s="4"/>
    </row>
    <row r="45" spans="1:15" x14ac:dyDescent="0.2">
      <c r="A45" s="4"/>
      <c r="B45" s="4"/>
      <c r="C45" s="4"/>
      <c r="D45" s="4"/>
      <c r="E45" s="224"/>
      <c r="F45" s="224"/>
      <c r="G45" s="224"/>
      <c r="H45" s="4"/>
      <c r="I45" s="4"/>
      <c r="J45" s="4"/>
      <c r="K45" s="4"/>
      <c r="L45" s="4"/>
      <c r="M45" s="4"/>
    </row>
    <row r="46" spans="1:15" x14ac:dyDescent="0.2">
      <c r="A46" s="4"/>
      <c r="B46" s="4"/>
      <c r="C46" s="4"/>
      <c r="D46" s="4"/>
      <c r="E46" s="224"/>
      <c r="F46" s="224"/>
      <c r="G46" s="224"/>
      <c r="H46" s="4"/>
      <c r="I46" s="4"/>
      <c r="J46" s="4"/>
      <c r="K46" s="4"/>
      <c r="L46" s="4"/>
      <c r="M46" s="4"/>
    </row>
    <row r="47" spans="1:15" x14ac:dyDescent="0.2">
      <c r="A47" s="4"/>
      <c r="B47" s="4"/>
      <c r="C47" s="4"/>
      <c r="D47" s="4"/>
      <c r="E47" s="224"/>
      <c r="F47" s="224"/>
      <c r="G47" s="224"/>
      <c r="H47" s="4"/>
      <c r="I47" s="4"/>
      <c r="J47" s="4"/>
      <c r="K47" s="4"/>
      <c r="L47" s="4"/>
      <c r="M47" s="4"/>
    </row>
    <row r="48" spans="1:15" x14ac:dyDescent="0.2">
      <c r="A48" s="4"/>
      <c r="B48" s="4"/>
      <c r="C48" s="4"/>
      <c r="D48" s="4"/>
      <c r="E48" s="224"/>
      <c r="F48" s="224"/>
      <c r="G48" s="224"/>
      <c r="H48" s="4"/>
      <c r="I48" s="4"/>
      <c r="J48" s="4"/>
      <c r="K48" s="4"/>
      <c r="L48" s="4"/>
      <c r="M48" s="4"/>
    </row>
    <row r="49" spans="1:13" x14ac:dyDescent="0.2">
      <c r="A49" s="4"/>
      <c r="B49" s="4"/>
      <c r="C49" s="4"/>
      <c r="D49" s="4"/>
      <c r="E49" s="224"/>
      <c r="F49" s="224"/>
      <c r="G49" s="224"/>
      <c r="H49" s="4"/>
      <c r="I49" s="4"/>
      <c r="J49" s="4"/>
      <c r="K49" s="4"/>
      <c r="L49" s="4"/>
      <c r="M49" s="4"/>
    </row>
    <row r="50" spans="1:13" x14ac:dyDescent="0.2">
      <c r="A50" s="4"/>
      <c r="B50" s="4"/>
      <c r="C50" s="4"/>
      <c r="D50" s="4"/>
      <c r="E50" s="224"/>
      <c r="F50" s="224"/>
      <c r="G50" s="224"/>
      <c r="H50" s="4"/>
      <c r="I50" s="4"/>
      <c r="J50" s="4"/>
      <c r="K50" s="4"/>
      <c r="L50" s="4"/>
      <c r="M50" s="4"/>
    </row>
    <row r="51" spans="1:13" x14ac:dyDescent="0.2">
      <c r="A51" s="4"/>
      <c r="B51" s="4"/>
      <c r="C51" s="4"/>
      <c r="D51" s="4"/>
      <c r="E51" s="224"/>
      <c r="F51" s="224"/>
      <c r="G51" s="224"/>
      <c r="H51" s="4"/>
      <c r="I51" s="4"/>
      <c r="J51" s="4"/>
      <c r="K51" s="4"/>
      <c r="L51" s="4"/>
      <c r="M51" s="4"/>
    </row>
    <row r="52" spans="1:13" x14ac:dyDescent="0.2">
      <c r="A52" s="4"/>
      <c r="B52" s="4"/>
      <c r="C52" s="4"/>
      <c r="D52" s="4"/>
      <c r="E52" s="224"/>
      <c r="F52" s="224"/>
      <c r="G52" s="224"/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224"/>
      <c r="F53" s="224"/>
      <c r="G53" s="224"/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224"/>
      <c r="F54" s="224"/>
      <c r="G54" s="224"/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224"/>
      <c r="F55" s="224"/>
      <c r="G55" s="224"/>
      <c r="H55" s="4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4"/>
      <c r="E56" s="224"/>
      <c r="F56" s="224"/>
      <c r="G56" s="224"/>
      <c r="H56" s="4"/>
      <c r="I56" s="4"/>
      <c r="J56" s="4"/>
      <c r="K56" s="4"/>
      <c r="L56" s="4"/>
      <c r="M56" s="4"/>
    </row>
    <row r="57" spans="1:13" x14ac:dyDescent="0.2">
      <c r="A57" s="4"/>
      <c r="B57" s="4"/>
      <c r="C57" s="4"/>
      <c r="D57" s="4"/>
      <c r="E57" s="224"/>
      <c r="F57" s="224"/>
      <c r="G57" s="224"/>
      <c r="H57" s="4"/>
      <c r="I57" s="4"/>
      <c r="J57" s="4"/>
      <c r="K57" s="4"/>
      <c r="L57" s="4"/>
      <c r="M57" s="4"/>
    </row>
    <row r="58" spans="1:13" x14ac:dyDescent="0.2">
      <c r="A58" s="4"/>
      <c r="B58" s="4"/>
      <c r="C58" s="4"/>
      <c r="D58" s="4"/>
      <c r="E58" s="224"/>
      <c r="F58" s="224"/>
      <c r="G58" s="224"/>
      <c r="H58" s="4"/>
      <c r="I58" s="4"/>
      <c r="J58" s="4"/>
      <c r="K58" s="4"/>
      <c r="L58" s="4"/>
      <c r="M58" s="4"/>
    </row>
    <row r="59" spans="1:13" x14ac:dyDescent="0.2">
      <c r="A59" s="4"/>
      <c r="B59" s="4"/>
      <c r="C59" s="4"/>
      <c r="D59" s="4"/>
      <c r="E59" s="224"/>
      <c r="F59" s="224"/>
      <c r="G59" s="224"/>
      <c r="H59" s="4"/>
      <c r="I59" s="4"/>
      <c r="J59" s="4"/>
      <c r="K59" s="4"/>
      <c r="L59" s="4"/>
      <c r="M59" s="4"/>
    </row>
    <row r="60" spans="1:13" x14ac:dyDescent="0.2">
      <c r="A60" s="4"/>
      <c r="B60" s="4"/>
      <c r="C60" s="4"/>
      <c r="D60" s="4"/>
      <c r="E60" s="224"/>
      <c r="F60" s="224"/>
      <c r="G60" s="224"/>
      <c r="H60" s="4"/>
      <c r="I60" s="4"/>
      <c r="J60" s="4"/>
      <c r="K60" s="4"/>
      <c r="L60" s="4"/>
      <c r="M60" s="4"/>
    </row>
    <row r="61" spans="1:13" x14ac:dyDescent="0.2">
      <c r="A61" s="4"/>
      <c r="B61" s="4"/>
      <c r="C61" s="4"/>
      <c r="D61" s="4"/>
      <c r="E61" s="224"/>
      <c r="F61" s="224"/>
      <c r="G61" s="224"/>
      <c r="H61" s="4"/>
      <c r="I61" s="4"/>
      <c r="J61" s="4"/>
      <c r="K61" s="4"/>
      <c r="L61" s="4"/>
      <c r="M61" s="4"/>
    </row>
    <row r="62" spans="1:13" x14ac:dyDescent="0.2">
      <c r="A62" s="4"/>
      <c r="B62" s="4"/>
      <c r="C62" s="4"/>
      <c r="D62" s="4"/>
      <c r="E62" s="224"/>
      <c r="F62" s="224"/>
      <c r="G62" s="224"/>
      <c r="H62" s="4"/>
      <c r="I62" s="4"/>
      <c r="J62" s="4"/>
      <c r="K62" s="4"/>
      <c r="L62" s="4"/>
      <c r="M62" s="4"/>
    </row>
    <row r="63" spans="1:13" x14ac:dyDescent="0.2">
      <c r="A63" s="4"/>
      <c r="B63" s="4"/>
      <c r="C63" s="4"/>
      <c r="D63" s="4"/>
      <c r="E63" s="224"/>
      <c r="F63" s="224"/>
      <c r="G63" s="224"/>
      <c r="H63" s="4"/>
      <c r="I63" s="4"/>
      <c r="J63" s="4"/>
      <c r="K63" s="4"/>
      <c r="L63" s="4"/>
      <c r="M63" s="4"/>
    </row>
    <row r="64" spans="1:13" x14ac:dyDescent="0.2">
      <c r="A64" s="4"/>
      <c r="B64" s="4"/>
      <c r="C64" s="4"/>
      <c r="D64" s="4"/>
      <c r="E64" s="224"/>
      <c r="F64" s="224"/>
      <c r="G64" s="224"/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224"/>
      <c r="F65" s="224"/>
      <c r="G65" s="224"/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224"/>
      <c r="F66" s="224"/>
      <c r="G66" s="224"/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224"/>
      <c r="F67" s="224"/>
      <c r="G67" s="224"/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224"/>
      <c r="F68" s="224"/>
      <c r="G68" s="224"/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224"/>
      <c r="F69" s="224"/>
      <c r="G69" s="224"/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224"/>
      <c r="F70" s="224"/>
      <c r="G70" s="224"/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224"/>
      <c r="F71" s="224"/>
      <c r="G71" s="224"/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224"/>
      <c r="F72" s="224"/>
      <c r="G72" s="224"/>
      <c r="H72" s="4"/>
      <c r="I72" s="4"/>
      <c r="J72" s="4"/>
      <c r="K72" s="4"/>
      <c r="L72" s="4"/>
      <c r="M72" s="4"/>
    </row>
    <row r="73" spans="1:13" x14ac:dyDescent="0.2">
      <c r="A73" s="4"/>
      <c r="B73" s="4"/>
      <c r="C73" s="4"/>
      <c r="D73" s="4"/>
      <c r="E73" s="224"/>
      <c r="F73" s="224"/>
      <c r="G73" s="224"/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224"/>
      <c r="F74" s="224"/>
      <c r="G74" s="224"/>
      <c r="H74" s="4"/>
      <c r="I74" s="4"/>
      <c r="J74" s="4"/>
      <c r="K74" s="4"/>
      <c r="L74" s="4"/>
      <c r="M74" s="4"/>
    </row>
    <row r="75" spans="1:13" x14ac:dyDescent="0.2">
      <c r="A75" s="4"/>
      <c r="B75" s="4"/>
      <c r="C75" s="4"/>
      <c r="D75" s="4"/>
      <c r="E75" s="224"/>
      <c r="F75" s="224"/>
      <c r="G75" s="224"/>
      <c r="H75" s="4"/>
      <c r="I75" s="4"/>
      <c r="J75" s="4"/>
      <c r="K75" s="4"/>
      <c r="L75" s="4"/>
      <c r="M75" s="4"/>
    </row>
    <row r="76" spans="1:13" x14ac:dyDescent="0.2">
      <c r="A76" s="4"/>
      <c r="B76" s="4"/>
      <c r="C76" s="4"/>
      <c r="D76" s="4"/>
      <c r="E76" s="224"/>
      <c r="F76" s="224"/>
      <c r="G76" s="224"/>
      <c r="H76" s="4"/>
      <c r="I76" s="4"/>
      <c r="J76" s="4"/>
      <c r="K76" s="4"/>
      <c r="L76" s="4"/>
      <c r="M76" s="4"/>
    </row>
    <row r="77" spans="1:13" x14ac:dyDescent="0.2">
      <c r="A77" s="4"/>
      <c r="B77" s="4"/>
      <c r="C77" s="4"/>
      <c r="D77" s="4"/>
      <c r="E77" s="224"/>
      <c r="F77" s="224"/>
      <c r="G77" s="224"/>
      <c r="H77" s="4"/>
      <c r="I77" s="4"/>
      <c r="J77" s="4"/>
      <c r="K77" s="4"/>
      <c r="L77" s="4"/>
      <c r="M77" s="4"/>
    </row>
    <row r="78" spans="1:13" x14ac:dyDescent="0.2">
      <c r="A78" s="4"/>
      <c r="B78" s="4"/>
      <c r="C78" s="4"/>
      <c r="D78" s="4"/>
      <c r="E78" s="224"/>
      <c r="F78" s="224"/>
      <c r="G78" s="224"/>
      <c r="H78" s="4"/>
      <c r="I78" s="4"/>
      <c r="J78" s="4"/>
      <c r="K78" s="4"/>
      <c r="L78" s="4"/>
      <c r="M78" s="4"/>
    </row>
    <row r="79" spans="1:13" x14ac:dyDescent="0.2">
      <c r="A79" s="4"/>
      <c r="B79" s="4"/>
      <c r="C79" s="4"/>
      <c r="D79" s="4"/>
      <c r="E79" s="224"/>
      <c r="F79" s="224"/>
      <c r="G79" s="224"/>
      <c r="H79" s="4"/>
      <c r="I79" s="4"/>
      <c r="J79" s="4"/>
      <c r="K79" s="4"/>
      <c r="L79" s="4"/>
      <c r="M79" s="4"/>
    </row>
    <row r="80" spans="1:13" x14ac:dyDescent="0.2">
      <c r="A80" s="4"/>
      <c r="B80" s="4"/>
      <c r="C80" s="4"/>
      <c r="D80" s="4"/>
      <c r="E80" s="224"/>
      <c r="F80" s="224"/>
      <c r="G80" s="224"/>
      <c r="H80" s="4"/>
      <c r="I80" s="4"/>
      <c r="J80" s="4"/>
      <c r="K80" s="4"/>
      <c r="L80" s="4"/>
      <c r="M80" s="4"/>
    </row>
    <row r="81" spans="1:13" x14ac:dyDescent="0.2">
      <c r="A81" s="4"/>
      <c r="B81" s="4"/>
      <c r="C81" s="4"/>
      <c r="D81" s="4"/>
      <c r="E81" s="224"/>
      <c r="F81" s="224"/>
      <c r="G81" s="224"/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224"/>
      <c r="F82" s="224"/>
      <c r="G82" s="224"/>
      <c r="H82" s="4"/>
      <c r="I82" s="4"/>
      <c r="J82" s="4"/>
      <c r="K82" s="4"/>
      <c r="L82" s="4"/>
      <c r="M82" s="4"/>
    </row>
    <row r="83" spans="1:13" x14ac:dyDescent="0.2">
      <c r="A83" s="4"/>
      <c r="B83" s="4"/>
      <c r="C83" s="4"/>
      <c r="D83" s="4"/>
      <c r="E83" s="224"/>
      <c r="F83" s="224"/>
      <c r="G83" s="224"/>
      <c r="H83" s="4"/>
      <c r="I83" s="4"/>
      <c r="J83" s="4"/>
      <c r="K83" s="4"/>
      <c r="L83" s="4"/>
      <c r="M83" s="4"/>
    </row>
    <row r="84" spans="1:13" x14ac:dyDescent="0.2">
      <c r="A84" s="4"/>
      <c r="B84" s="4"/>
      <c r="C84" s="4"/>
      <c r="D84" s="4"/>
      <c r="E84" s="224"/>
      <c r="F84" s="224"/>
      <c r="G84" s="224"/>
      <c r="H84" s="4"/>
      <c r="I84" s="4"/>
      <c r="J84" s="4"/>
      <c r="K84" s="4"/>
      <c r="L84" s="4"/>
      <c r="M84" s="4"/>
    </row>
    <row r="85" spans="1:13" x14ac:dyDescent="0.2">
      <c r="A85" s="4"/>
      <c r="B85" s="4"/>
      <c r="C85" s="4"/>
      <c r="D85" s="4"/>
      <c r="E85" s="224"/>
      <c r="F85" s="224"/>
      <c r="G85" s="224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4"/>
      <c r="E86" s="224"/>
      <c r="F86" s="224"/>
      <c r="G86" s="224"/>
      <c r="H86" s="4"/>
      <c r="I86" s="4"/>
      <c r="J86" s="4"/>
      <c r="K86" s="4"/>
      <c r="L86" s="4"/>
      <c r="M86" s="4"/>
    </row>
    <row r="87" spans="1:13" x14ac:dyDescent="0.2">
      <c r="A87" s="4"/>
      <c r="B87" s="4"/>
      <c r="C87" s="4"/>
      <c r="D87" s="4"/>
      <c r="E87" s="224"/>
      <c r="F87" s="224"/>
      <c r="G87" s="224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4"/>
      <c r="E88" s="224"/>
      <c r="F88" s="224"/>
      <c r="G88" s="224"/>
      <c r="H88" s="4"/>
      <c r="I88" s="4"/>
      <c r="J88" s="4"/>
      <c r="K88" s="4"/>
      <c r="L88" s="4"/>
      <c r="M88" s="4"/>
    </row>
    <row r="89" spans="1:13" x14ac:dyDescent="0.2">
      <c r="A89" s="4"/>
      <c r="B89" s="4"/>
      <c r="C89" s="4"/>
      <c r="D89" s="4"/>
      <c r="E89" s="224"/>
      <c r="F89" s="224"/>
      <c r="G89" s="224"/>
      <c r="H89" s="4"/>
      <c r="I89" s="4"/>
      <c r="J89" s="4"/>
      <c r="K89" s="4"/>
      <c r="L89" s="4"/>
      <c r="M89" s="4"/>
    </row>
    <row r="90" spans="1:13" x14ac:dyDescent="0.2">
      <c r="A90" s="4"/>
      <c r="B90" s="4"/>
      <c r="C90" s="4"/>
      <c r="D90" s="4"/>
      <c r="E90" s="224"/>
      <c r="F90" s="224"/>
      <c r="G90" s="224"/>
      <c r="H90" s="4"/>
      <c r="I90" s="4"/>
      <c r="J90" s="4"/>
      <c r="K90" s="4"/>
      <c r="L90" s="4"/>
      <c r="M90" s="4"/>
    </row>
    <row r="91" spans="1:13" x14ac:dyDescent="0.2">
      <c r="A91" s="4"/>
      <c r="B91" s="4"/>
      <c r="C91" s="4"/>
      <c r="D91" s="4"/>
      <c r="E91" s="224"/>
      <c r="F91" s="224"/>
      <c r="G91" s="224"/>
      <c r="H91" s="4"/>
      <c r="I91" s="4"/>
      <c r="J91" s="4"/>
      <c r="K91" s="4"/>
      <c r="L91" s="4"/>
      <c r="M91" s="4"/>
    </row>
    <row r="92" spans="1:13" x14ac:dyDescent="0.2">
      <c r="A92" s="4"/>
      <c r="B92" s="4"/>
      <c r="C92" s="4"/>
      <c r="D92" s="4"/>
      <c r="E92" s="224"/>
      <c r="F92" s="224"/>
      <c r="G92" s="224"/>
      <c r="H92" s="4"/>
      <c r="I92" s="4"/>
      <c r="J92" s="4"/>
      <c r="K92" s="4"/>
      <c r="L92" s="4"/>
      <c r="M92" s="4"/>
    </row>
    <row r="93" spans="1:13" x14ac:dyDescent="0.2">
      <c r="A93" s="4"/>
      <c r="B93" s="4"/>
      <c r="C93" s="4"/>
      <c r="D93" s="4"/>
      <c r="E93" s="224"/>
      <c r="F93" s="224"/>
      <c r="G93" s="224"/>
      <c r="H93" s="4"/>
      <c r="I93" s="4"/>
      <c r="J93" s="4"/>
      <c r="K93" s="4"/>
      <c r="L93" s="4"/>
      <c r="M93" s="4"/>
    </row>
    <row r="94" spans="1:13" x14ac:dyDescent="0.2">
      <c r="A94" s="4"/>
      <c r="B94" s="4"/>
      <c r="C94" s="4"/>
      <c r="D94" s="4"/>
      <c r="E94" s="224"/>
      <c r="F94" s="224"/>
      <c r="G94" s="224"/>
      <c r="H94" s="4"/>
      <c r="I94" s="4"/>
      <c r="J94" s="4"/>
      <c r="K94" s="4"/>
      <c r="L94" s="4"/>
      <c r="M94" s="4"/>
    </row>
    <row r="95" spans="1:13" x14ac:dyDescent="0.2">
      <c r="A95" s="4"/>
      <c r="B95" s="4"/>
      <c r="C95" s="4"/>
      <c r="D95" s="4"/>
      <c r="E95" s="224"/>
      <c r="F95" s="224"/>
      <c r="G95" s="224"/>
      <c r="H95" s="4"/>
      <c r="I95" s="4"/>
      <c r="J95" s="4"/>
      <c r="K95" s="4"/>
      <c r="L95" s="4"/>
      <c r="M95" s="4"/>
    </row>
    <row r="96" spans="1:13" x14ac:dyDescent="0.2">
      <c r="A96" s="4"/>
      <c r="B96" s="4"/>
      <c r="C96" s="4"/>
      <c r="D96" s="4"/>
      <c r="E96" s="224"/>
      <c r="F96" s="224"/>
      <c r="G96" s="224"/>
      <c r="H96" s="4"/>
      <c r="I96" s="4"/>
      <c r="J96" s="4"/>
      <c r="K96" s="4"/>
      <c r="L96" s="4"/>
      <c r="M96" s="4"/>
    </row>
    <row r="97" spans="1:13" x14ac:dyDescent="0.2">
      <c r="A97" s="4"/>
      <c r="B97" s="4"/>
      <c r="C97" s="4"/>
      <c r="D97" s="4"/>
      <c r="E97" s="224"/>
      <c r="F97" s="224"/>
      <c r="G97" s="224"/>
      <c r="H97" s="4"/>
      <c r="I97" s="4"/>
      <c r="J97" s="4"/>
      <c r="K97" s="4"/>
      <c r="L97" s="4"/>
      <c r="M97" s="4"/>
    </row>
    <row r="98" spans="1:13" x14ac:dyDescent="0.2">
      <c r="A98" s="4"/>
      <c r="B98" s="4"/>
      <c r="C98" s="4"/>
      <c r="D98" s="4"/>
      <c r="E98" s="224"/>
      <c r="F98" s="224"/>
      <c r="G98" s="224"/>
      <c r="H98" s="4"/>
      <c r="I98" s="4"/>
      <c r="J98" s="4"/>
      <c r="K98" s="4"/>
      <c r="L98" s="4"/>
      <c r="M98" s="4"/>
    </row>
    <row r="99" spans="1:13" x14ac:dyDescent="0.2">
      <c r="A99" s="4"/>
      <c r="B99" s="4"/>
      <c r="C99" s="4"/>
      <c r="D99" s="4"/>
      <c r="E99" s="224"/>
      <c r="F99" s="224"/>
      <c r="G99" s="224"/>
      <c r="H99" s="4"/>
      <c r="I99" s="4"/>
      <c r="J99" s="4"/>
      <c r="K99" s="4"/>
      <c r="L99" s="4"/>
      <c r="M99" s="4"/>
    </row>
    <row r="100" spans="1:13" x14ac:dyDescent="0.2">
      <c r="A100" s="4"/>
      <c r="B100" s="4"/>
      <c r="C100" s="4"/>
      <c r="D100" s="4"/>
      <c r="E100" s="224"/>
      <c r="F100" s="224"/>
      <c r="G100" s="224"/>
      <c r="H100" s="4"/>
      <c r="I100" s="4"/>
      <c r="J100" s="4"/>
      <c r="K100" s="4"/>
      <c r="L100" s="4"/>
      <c r="M100" s="4"/>
    </row>
  </sheetData>
  <mergeCells count="32">
    <mergeCell ref="B23:D23"/>
    <mergeCell ref="B31:D31"/>
    <mergeCell ref="B32:D32"/>
    <mergeCell ref="B33:D33"/>
    <mergeCell ref="G25:G33"/>
    <mergeCell ref="B24:D24"/>
    <mergeCell ref="B25:D25"/>
    <mergeCell ref="B26:D26"/>
    <mergeCell ref="B27:D27"/>
    <mergeCell ref="B29:D29"/>
    <mergeCell ref="B30:D30"/>
    <mergeCell ref="B18:D18"/>
    <mergeCell ref="B19:D19"/>
    <mergeCell ref="B20:D20"/>
    <mergeCell ref="B21:D21"/>
    <mergeCell ref="B22:D22"/>
    <mergeCell ref="A1:I1"/>
    <mergeCell ref="A2:I2"/>
    <mergeCell ref="A40:D40"/>
    <mergeCell ref="A39:D39"/>
    <mergeCell ref="A38:D38"/>
    <mergeCell ref="A36:D37"/>
    <mergeCell ref="B28:D2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honeticPr fontId="0" type="noConversion"/>
  <pageMargins left="0.6" right="0.5" top="0.5" bottom="0.55000000000000004" header="0.5" footer="0.5"/>
  <pageSetup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73"/>
  <sheetViews>
    <sheetView showGridLines="0" zoomScaleNormal="100" workbookViewId="0">
      <selection sqref="A1:N1"/>
    </sheetView>
  </sheetViews>
  <sheetFormatPr defaultColWidth="13.85546875" defaultRowHeight="15" x14ac:dyDescent="0.2"/>
  <cols>
    <col min="1" max="1" width="2.28515625" style="8" customWidth="1"/>
    <col min="2" max="2" width="5.7109375" style="8" customWidth="1"/>
    <col min="3" max="3" width="48.42578125" style="8" customWidth="1"/>
    <col min="4" max="11" width="17.7109375" style="8" customWidth="1"/>
    <col min="12" max="12" width="7.42578125" style="8" customWidth="1"/>
    <col min="13" max="19" width="15.140625" style="8" customWidth="1"/>
    <col min="20" max="16384" width="13.85546875" style="8"/>
  </cols>
  <sheetData>
    <row r="1" spans="1:19" ht="18" x14ac:dyDescent="0.25">
      <c r="A1" s="570" t="s">
        <v>120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9" ht="18" customHeight="1" x14ac:dyDescent="0.2">
      <c r="A2" s="84"/>
      <c r="B2" s="299"/>
      <c r="C2" s="85" t="str">
        <f>'FR-1 Approp Summary'!C4</f>
        <v>DELTA STATE UNIVERSITY</v>
      </c>
      <c r="D2" s="299"/>
      <c r="E2" s="84"/>
      <c r="F2" s="84"/>
      <c r="G2" s="84"/>
      <c r="H2" s="84"/>
      <c r="I2" s="84"/>
      <c r="J2" s="84"/>
      <c r="K2" s="84"/>
    </row>
    <row r="3" spans="1:19" x14ac:dyDescent="0.2">
      <c r="A3" s="84"/>
      <c r="B3" s="84"/>
      <c r="C3" s="86" t="s">
        <v>0</v>
      </c>
      <c r="D3" s="84"/>
      <c r="E3" s="84"/>
      <c r="F3" s="84"/>
      <c r="G3" s="84"/>
      <c r="H3" s="84"/>
      <c r="I3" s="84"/>
      <c r="J3" s="84"/>
      <c r="K3" s="84"/>
      <c r="L3" s="9"/>
      <c r="M3" s="9"/>
      <c r="N3" s="9"/>
      <c r="O3" s="9"/>
      <c r="P3" s="9"/>
      <c r="Q3" s="23"/>
      <c r="R3" s="23"/>
    </row>
    <row r="4" spans="1:19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9"/>
      <c r="M4" s="9"/>
      <c r="N4" s="9"/>
      <c r="O4" s="9"/>
      <c r="P4" s="9"/>
    </row>
    <row r="5" spans="1:19" ht="15.95" customHeight="1" thickTop="1" x14ac:dyDescent="0.2">
      <c r="A5" s="84"/>
      <c r="B5" s="431"/>
      <c r="C5" s="87"/>
      <c r="D5" s="88" t="s">
        <v>40</v>
      </c>
      <c r="E5" s="88"/>
      <c r="F5" s="88"/>
      <c r="G5" s="89"/>
      <c r="H5" s="88" t="s">
        <v>14</v>
      </c>
      <c r="I5" s="88"/>
      <c r="J5" s="88"/>
      <c r="K5" s="89"/>
      <c r="L5" s="10" t="s">
        <v>6</v>
      </c>
      <c r="M5" s="7"/>
      <c r="N5" s="7"/>
      <c r="O5" s="7"/>
      <c r="P5" s="9"/>
      <c r="Q5" s="23"/>
      <c r="R5" s="23"/>
      <c r="S5" s="23"/>
    </row>
    <row r="6" spans="1:19" x14ac:dyDescent="0.2">
      <c r="A6" s="84"/>
      <c r="B6" s="432" t="s">
        <v>15</v>
      </c>
      <c r="C6" s="90"/>
      <c r="D6" s="91" t="s">
        <v>192</v>
      </c>
      <c r="E6" s="91"/>
      <c r="F6" s="91"/>
      <c r="G6" s="92"/>
      <c r="H6" s="91" t="s">
        <v>194</v>
      </c>
      <c r="I6" s="91"/>
      <c r="J6" s="91"/>
      <c r="K6" s="92"/>
      <c r="L6" s="10" t="s">
        <v>6</v>
      </c>
      <c r="M6" s="9"/>
      <c r="N6" s="7"/>
      <c r="O6" s="7"/>
      <c r="P6" s="7"/>
      <c r="R6" s="23"/>
      <c r="S6" s="23"/>
    </row>
    <row r="7" spans="1:19" x14ac:dyDescent="0.2">
      <c r="A7" s="84"/>
      <c r="B7" s="432" t="s">
        <v>15</v>
      </c>
      <c r="C7" s="93" t="s">
        <v>41</v>
      </c>
      <c r="D7" s="94"/>
      <c r="E7" s="95" t="s">
        <v>42</v>
      </c>
      <c r="F7" s="95" t="s">
        <v>43</v>
      </c>
      <c r="G7" s="93" t="s">
        <v>44</v>
      </c>
      <c r="H7" s="94"/>
      <c r="I7" s="95" t="s">
        <v>42</v>
      </c>
      <c r="J7" s="95" t="s">
        <v>43</v>
      </c>
      <c r="K7" s="93" t="s">
        <v>44</v>
      </c>
      <c r="L7" s="9"/>
      <c r="M7" s="9"/>
      <c r="N7" s="9"/>
      <c r="O7" s="9"/>
      <c r="P7" s="9"/>
    </row>
    <row r="8" spans="1:19" x14ac:dyDescent="0.2">
      <c r="A8" s="84"/>
      <c r="B8" s="433" t="s">
        <v>15</v>
      </c>
      <c r="C8" s="96"/>
      <c r="D8" s="97" t="s">
        <v>45</v>
      </c>
      <c r="E8" s="97" t="s">
        <v>46</v>
      </c>
      <c r="F8" s="97" t="s">
        <v>47</v>
      </c>
      <c r="G8" s="98" t="s">
        <v>45</v>
      </c>
      <c r="H8" s="97" t="s">
        <v>45</v>
      </c>
      <c r="I8" s="97" t="s">
        <v>46</v>
      </c>
      <c r="J8" s="97" t="s">
        <v>47</v>
      </c>
      <c r="K8" s="98" t="s">
        <v>45</v>
      </c>
      <c r="L8" s="9"/>
      <c r="M8" s="9"/>
      <c r="N8" s="9"/>
      <c r="O8" s="9"/>
      <c r="P8" s="9"/>
    </row>
    <row r="9" spans="1:19" ht="17.100000000000001" customHeight="1" x14ac:dyDescent="0.2">
      <c r="A9" s="84"/>
      <c r="B9" s="433">
        <v>1</v>
      </c>
      <c r="C9" s="99" t="s">
        <v>177</v>
      </c>
      <c r="D9" s="435">
        <v>7618757</v>
      </c>
      <c r="E9" s="435">
        <v>10102314</v>
      </c>
      <c r="F9" s="436" t="s">
        <v>6</v>
      </c>
      <c r="G9" s="100">
        <f t="shared" ref="G9:G15" si="0">D9-E9-F9</f>
        <v>-2483557</v>
      </c>
      <c r="H9" s="435">
        <v>6808377</v>
      </c>
      <c r="I9" s="435">
        <v>9834954</v>
      </c>
      <c r="J9" s="435">
        <v>0</v>
      </c>
      <c r="K9" s="100">
        <f>H9-I9-J9</f>
        <v>-3026577</v>
      </c>
      <c r="L9" s="11"/>
      <c r="M9" s="11"/>
      <c r="N9" s="11"/>
      <c r="O9" s="11"/>
      <c r="P9" s="11"/>
      <c r="Q9" s="12"/>
      <c r="R9" s="12"/>
      <c r="S9" s="12"/>
    </row>
    <row r="10" spans="1:19" ht="17.100000000000001" customHeight="1" x14ac:dyDescent="0.2">
      <c r="A10" s="84"/>
      <c r="B10" s="433">
        <v>2</v>
      </c>
      <c r="C10" s="99" t="s">
        <v>142</v>
      </c>
      <c r="D10" s="435">
        <v>5928938</v>
      </c>
      <c r="E10" s="435">
        <v>2920755</v>
      </c>
      <c r="F10" s="435">
        <v>1706484</v>
      </c>
      <c r="G10" s="100">
        <f t="shared" si="0"/>
        <v>1301699</v>
      </c>
      <c r="H10" s="435">
        <v>7205624</v>
      </c>
      <c r="I10" s="435">
        <v>4034773</v>
      </c>
      <c r="J10" s="435">
        <v>2946876</v>
      </c>
      <c r="K10" s="100">
        <f>H10-I10-J10</f>
        <v>223975</v>
      </c>
      <c r="L10" s="9"/>
      <c r="M10" s="9"/>
      <c r="N10" s="9"/>
      <c r="O10" s="13"/>
      <c r="P10" s="9"/>
      <c r="S10" s="14"/>
    </row>
    <row r="11" spans="1:19" ht="17.100000000000001" customHeight="1" x14ac:dyDescent="0.2">
      <c r="A11" s="84"/>
      <c r="B11" s="433">
        <v>3</v>
      </c>
      <c r="C11" s="99" t="s">
        <v>143</v>
      </c>
      <c r="D11" s="435">
        <v>215354</v>
      </c>
      <c r="E11" s="435">
        <v>162077</v>
      </c>
      <c r="F11" s="436" t="s">
        <v>6</v>
      </c>
      <c r="G11" s="100">
        <f t="shared" si="0"/>
        <v>53277</v>
      </c>
      <c r="H11" s="435">
        <v>240000</v>
      </c>
      <c r="I11" s="435">
        <v>165548</v>
      </c>
      <c r="J11" s="435">
        <v>0</v>
      </c>
      <c r="K11" s="100">
        <f>H11-I11-J11</f>
        <v>74452</v>
      </c>
      <c r="L11" s="9"/>
      <c r="M11" s="9"/>
      <c r="N11" s="9"/>
      <c r="O11" s="13"/>
      <c r="P11" s="9"/>
      <c r="S11" s="14"/>
    </row>
    <row r="12" spans="1:19" ht="17.100000000000001" customHeight="1" x14ac:dyDescent="0.2">
      <c r="A12" s="84"/>
      <c r="B12" s="433">
        <v>4</v>
      </c>
      <c r="C12" s="99" t="s">
        <v>144</v>
      </c>
      <c r="D12" s="435">
        <v>2360376</v>
      </c>
      <c r="E12" s="435">
        <v>857343</v>
      </c>
      <c r="F12" s="435">
        <v>1882972</v>
      </c>
      <c r="G12" s="100">
        <f t="shared" si="0"/>
        <v>-379939</v>
      </c>
      <c r="H12" s="435">
        <v>2350000</v>
      </c>
      <c r="I12" s="435">
        <v>599554</v>
      </c>
      <c r="J12" s="435">
        <v>1547300</v>
      </c>
      <c r="K12" s="100">
        <f>H12-I12-J12</f>
        <v>203146</v>
      </c>
      <c r="L12" s="9"/>
      <c r="M12" s="9"/>
      <c r="N12" s="9"/>
      <c r="O12" s="13"/>
      <c r="P12" s="9"/>
      <c r="S12" s="14"/>
    </row>
    <row r="13" spans="1:19" ht="17.100000000000001" customHeight="1" x14ac:dyDescent="0.2">
      <c r="A13" s="84"/>
      <c r="B13" s="433">
        <v>5</v>
      </c>
      <c r="C13" s="99" t="s">
        <v>145</v>
      </c>
      <c r="D13" s="435">
        <v>184639</v>
      </c>
      <c r="E13" s="435">
        <v>7657</v>
      </c>
      <c r="F13" s="436" t="s">
        <v>6</v>
      </c>
      <c r="G13" s="100">
        <f t="shared" si="0"/>
        <v>176982</v>
      </c>
      <c r="H13" s="435">
        <v>265000</v>
      </c>
      <c r="I13" s="435">
        <v>67224</v>
      </c>
      <c r="J13" s="435">
        <v>0</v>
      </c>
      <c r="K13" s="100">
        <f>H13-I13-J13</f>
        <v>197776</v>
      </c>
      <c r="L13" s="9"/>
      <c r="M13" s="9"/>
      <c r="N13" s="9"/>
      <c r="O13" s="13"/>
      <c r="P13" s="9"/>
      <c r="S13" s="14"/>
    </row>
    <row r="14" spans="1:19" ht="28.5" x14ac:dyDescent="0.2">
      <c r="A14" s="84"/>
      <c r="B14" s="433">
        <v>6</v>
      </c>
      <c r="C14" s="190" t="s">
        <v>146</v>
      </c>
      <c r="D14" s="437">
        <v>154709</v>
      </c>
      <c r="E14" s="435">
        <v>191152</v>
      </c>
      <c r="F14" s="436" t="s">
        <v>6</v>
      </c>
      <c r="G14" s="100">
        <f t="shared" si="0"/>
        <v>-36443</v>
      </c>
      <c r="H14" s="435">
        <v>213200</v>
      </c>
      <c r="I14" s="435">
        <v>212297</v>
      </c>
      <c r="J14" s="435">
        <v>0</v>
      </c>
      <c r="K14" s="100"/>
      <c r="L14" s="9"/>
      <c r="M14" s="9"/>
      <c r="N14" s="9"/>
      <c r="O14" s="13"/>
      <c r="P14" s="9"/>
      <c r="S14" s="14"/>
    </row>
    <row r="15" spans="1:19" ht="17.100000000000001" customHeight="1" thickBot="1" x14ac:dyDescent="0.25">
      <c r="A15" s="84"/>
      <c r="B15" s="434">
        <v>7</v>
      </c>
      <c r="C15" s="101" t="s">
        <v>116</v>
      </c>
      <c r="D15" s="195"/>
      <c r="E15" s="195"/>
      <c r="F15" s="195"/>
      <c r="G15" s="102">
        <f t="shared" si="0"/>
        <v>0</v>
      </c>
      <c r="H15" s="195"/>
      <c r="I15" s="195"/>
      <c r="J15" s="195">
        <v>0</v>
      </c>
      <c r="K15" s="102">
        <f>H15-I15-J15</f>
        <v>0</v>
      </c>
      <c r="L15" s="9"/>
      <c r="M15" s="9"/>
      <c r="N15" s="9"/>
      <c r="O15" s="13"/>
      <c r="P15" s="9"/>
      <c r="S15" s="14"/>
    </row>
    <row r="16" spans="1:19" ht="17.100000000000001" customHeight="1" thickBot="1" x14ac:dyDescent="0.25">
      <c r="A16" s="84"/>
      <c r="B16" s="434">
        <v>8</v>
      </c>
      <c r="C16" s="101" t="s">
        <v>147</v>
      </c>
      <c r="D16" s="196">
        <f t="shared" ref="D16:K16" si="1">SUM(D9:D15)</f>
        <v>16462773</v>
      </c>
      <c r="E16" s="196">
        <f t="shared" si="1"/>
        <v>14241298</v>
      </c>
      <c r="F16" s="196">
        <f t="shared" si="1"/>
        <v>3589456</v>
      </c>
      <c r="G16" s="102">
        <f t="shared" si="1"/>
        <v>-1367981</v>
      </c>
      <c r="H16" s="196">
        <f t="shared" si="1"/>
        <v>17082201</v>
      </c>
      <c r="I16" s="196">
        <f t="shared" si="1"/>
        <v>14914350</v>
      </c>
      <c r="J16" s="196">
        <f t="shared" si="1"/>
        <v>4494176</v>
      </c>
      <c r="K16" s="102">
        <f t="shared" si="1"/>
        <v>-2327228</v>
      </c>
      <c r="L16" s="11"/>
      <c r="M16" s="11"/>
      <c r="N16" s="11"/>
      <c r="O16" s="11"/>
      <c r="P16" s="11"/>
      <c r="Q16" s="12"/>
      <c r="R16" s="12"/>
      <c r="S16" s="12"/>
    </row>
    <row r="17" spans="1:19" ht="17.100000000000001" customHeight="1" x14ac:dyDescent="0.2">
      <c r="A17" s="84"/>
      <c r="B17" s="433">
        <v>9</v>
      </c>
      <c r="C17" s="99" t="s">
        <v>178</v>
      </c>
      <c r="D17" s="292">
        <v>1235581</v>
      </c>
      <c r="E17" s="197"/>
      <c r="F17" s="197"/>
      <c r="G17" s="100">
        <f>D17</f>
        <v>1235581</v>
      </c>
      <c r="H17" s="438">
        <v>1255350</v>
      </c>
      <c r="I17" s="197"/>
      <c r="J17" s="197"/>
      <c r="K17" s="100">
        <f>H17</f>
        <v>1255350</v>
      </c>
      <c r="L17" s="9"/>
      <c r="M17" s="9"/>
      <c r="N17" s="9"/>
      <c r="O17" s="13"/>
      <c r="P17" s="9"/>
      <c r="S17" s="14"/>
    </row>
    <row r="18" spans="1:19" ht="17.100000000000001" customHeight="1" thickBot="1" x14ac:dyDescent="0.25">
      <c r="A18" s="84"/>
      <c r="B18" s="434">
        <v>10</v>
      </c>
      <c r="C18" s="101" t="s">
        <v>179</v>
      </c>
      <c r="D18" s="293"/>
      <c r="E18" s="198"/>
      <c r="F18" s="198"/>
      <c r="G18" s="102">
        <f>D18</f>
        <v>0</v>
      </c>
      <c r="H18" s="195"/>
      <c r="I18" s="198"/>
      <c r="J18" s="198"/>
      <c r="K18" s="102">
        <f>H18</f>
        <v>0</v>
      </c>
      <c r="L18" s="9"/>
      <c r="M18" s="9"/>
      <c r="N18" s="9"/>
      <c r="O18" s="13"/>
      <c r="P18" s="9"/>
      <c r="S18" s="14"/>
    </row>
    <row r="19" spans="1:19" ht="17.100000000000001" customHeight="1" x14ac:dyDescent="0.2">
      <c r="A19" s="84"/>
      <c r="B19" s="432">
        <v>11</v>
      </c>
      <c r="C19" s="571" t="s">
        <v>148</v>
      </c>
      <c r="D19" s="199"/>
      <c r="E19" s="199"/>
      <c r="F19" s="199"/>
      <c r="G19" s="200"/>
      <c r="H19" s="199"/>
      <c r="I19" s="199"/>
      <c r="J19" s="199"/>
      <c r="K19" s="200"/>
      <c r="L19" s="9"/>
      <c r="M19" s="9"/>
      <c r="N19" s="9"/>
      <c r="O19" s="9"/>
      <c r="P19" s="9"/>
    </row>
    <row r="20" spans="1:19" ht="27" customHeight="1" thickBot="1" x14ac:dyDescent="0.25">
      <c r="A20" s="84"/>
      <c r="B20" s="434" t="s">
        <v>15</v>
      </c>
      <c r="C20" s="572"/>
      <c r="D20" s="196">
        <f t="shared" ref="D20:K20" si="2">D16+D17+D18</f>
        <v>17698354</v>
      </c>
      <c r="E20" s="196">
        <f t="shared" si="2"/>
        <v>14241298</v>
      </c>
      <c r="F20" s="196">
        <f t="shared" si="2"/>
        <v>3589456</v>
      </c>
      <c r="G20" s="102">
        <f t="shared" si="2"/>
        <v>-132400</v>
      </c>
      <c r="H20" s="196">
        <f t="shared" si="2"/>
        <v>18337551</v>
      </c>
      <c r="I20" s="196">
        <f t="shared" si="2"/>
        <v>14914350</v>
      </c>
      <c r="J20" s="196">
        <f t="shared" si="2"/>
        <v>4494176</v>
      </c>
      <c r="K20" s="102">
        <f t="shared" si="2"/>
        <v>-1071878</v>
      </c>
      <c r="L20" s="11"/>
      <c r="M20" s="11"/>
      <c r="N20" s="11"/>
      <c r="O20" s="11"/>
      <c r="P20" s="11"/>
      <c r="Q20" s="12"/>
      <c r="R20" s="12"/>
      <c r="S20" s="12"/>
    </row>
    <row r="21" spans="1:19" ht="17.100000000000001" customHeight="1" x14ac:dyDescent="0.2">
      <c r="A21" s="449"/>
      <c r="B21" s="32" t="s">
        <v>48</v>
      </c>
      <c r="C21" s="7"/>
      <c r="D21" s="9"/>
      <c r="E21" s="9"/>
      <c r="F21" s="9"/>
      <c r="G21" s="9"/>
      <c r="H21" s="9"/>
      <c r="I21" s="9"/>
      <c r="J21" s="9"/>
      <c r="K21" s="15" t="s">
        <v>159</v>
      </c>
      <c r="L21" s="9"/>
      <c r="M21" s="9"/>
      <c r="N21" s="9"/>
      <c r="O21" s="9"/>
      <c r="P21" s="9"/>
    </row>
    <row r="22" spans="1:19" ht="17.100000000000001" customHeight="1" x14ac:dyDescent="0.2">
      <c r="A22" s="449"/>
      <c r="B22" s="32" t="s">
        <v>161</v>
      </c>
      <c r="C22" s="7"/>
      <c r="D22" s="9"/>
      <c r="E22" s="9"/>
      <c r="F22" s="9"/>
      <c r="G22" s="9"/>
      <c r="H22" s="9"/>
      <c r="I22" s="9"/>
      <c r="J22" s="9"/>
      <c r="L22" s="9"/>
      <c r="M22" s="9"/>
      <c r="N22" s="9"/>
      <c r="O22" s="9"/>
      <c r="P22" s="9"/>
    </row>
    <row r="23" spans="1:19" ht="17.100000000000001" customHeight="1" x14ac:dyDescent="0.2">
      <c r="A23" s="449"/>
      <c r="B23" s="32" t="s">
        <v>162</v>
      </c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ht="17.100000000000001" customHeight="1" x14ac:dyDescent="0.2">
      <c r="A24" s="449"/>
      <c r="B24" s="32" t="s">
        <v>88</v>
      </c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9" ht="17.100000000000001" customHeight="1" x14ac:dyDescent="0.2">
      <c r="A25" s="449"/>
      <c r="B25" s="449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9" ht="17.100000000000001" customHeight="1" x14ac:dyDescent="0.2">
      <c r="B26" s="9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ht="17.100000000000001" customHeight="1" x14ac:dyDescent="0.2">
      <c r="B27" s="9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9" ht="17.100000000000001" customHeight="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9" ht="17.100000000000001" customHeight="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9" ht="17.100000000000001" customHeight="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9" ht="17.100000000000001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9" ht="17.100000000000001" customHeight="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6" ht="15.95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15.95" customHeight="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2:16" ht="15.95" customHeigh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ht="15.95" customHeigh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2:16" ht="15.95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2:16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6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2:16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2:16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2:16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2:16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2:16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2:16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2:16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16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2:16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2:16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2:16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2:16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2:16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</sheetData>
  <mergeCells count="2">
    <mergeCell ref="A1:K1"/>
    <mergeCell ref="C19:C20"/>
  </mergeCells>
  <phoneticPr fontId="0" type="noConversion"/>
  <pageMargins left="0.5" right="0.25" top="0.5" bottom="0.55000000000000004" header="0.5" footer="0.5"/>
  <pageSetup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76"/>
  <sheetViews>
    <sheetView showGridLines="0" tabSelected="1" zoomScaleNormal="100" workbookViewId="0">
      <selection activeCell="B9" sqref="B9"/>
    </sheetView>
  </sheetViews>
  <sheetFormatPr defaultColWidth="12.5703125" defaultRowHeight="15" x14ac:dyDescent="0.2"/>
  <cols>
    <col min="1" max="1" width="2.28515625" style="24" customWidth="1"/>
    <col min="2" max="2" width="3.5703125" style="24" customWidth="1"/>
    <col min="3" max="3" width="8.7109375" style="24" customWidth="1"/>
    <col min="4" max="4" width="22.85546875" style="24" customWidth="1"/>
    <col min="5" max="5" width="12.5703125" style="24"/>
    <col min="6" max="6" width="8.7109375" style="24" customWidth="1"/>
    <col min="7" max="7" width="19" style="24" customWidth="1"/>
    <col min="8" max="8" width="12.5703125" style="24"/>
    <col min="9" max="9" width="9.85546875" style="24" customWidth="1"/>
    <col min="10" max="10" width="20.85546875" style="24" customWidth="1"/>
    <col min="11" max="11" width="12.5703125" style="24"/>
    <col min="12" max="12" width="7.42578125" style="24" customWidth="1"/>
    <col min="13" max="15" width="12.5703125" style="24"/>
    <col min="16" max="16" width="4.85546875" style="24" customWidth="1"/>
    <col min="17" max="16384" width="12.5703125" style="24"/>
  </cols>
  <sheetData>
    <row r="1" spans="1:17" ht="18" x14ac:dyDescent="0.25">
      <c r="A1" s="573" t="s">
        <v>49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27"/>
    </row>
    <row r="2" spans="1:17" ht="18" x14ac:dyDescent="0.25">
      <c r="A2" s="573" t="s">
        <v>50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27"/>
    </row>
    <row r="3" spans="1:17" ht="18" x14ac:dyDescent="0.25">
      <c r="B3" s="25"/>
      <c r="C3" s="25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">
      <c r="A4" s="103"/>
      <c r="B4" s="574" t="str">
        <f>'FR-1 Approp Summary'!C4</f>
        <v>DELTA STATE UNIVERSITY</v>
      </c>
      <c r="C4" s="574"/>
      <c r="D4" s="574"/>
      <c r="E4" s="574"/>
      <c r="F4" s="57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28"/>
    </row>
    <row r="5" spans="1:17" x14ac:dyDescent="0.2">
      <c r="A5" s="105"/>
      <c r="B5" s="105" t="s">
        <v>0</v>
      </c>
      <c r="C5" s="105"/>
      <c r="D5" s="105"/>
      <c r="E5" s="105"/>
      <c r="F5" s="105"/>
      <c r="G5" s="103"/>
      <c r="H5" s="103"/>
      <c r="I5" s="103"/>
      <c r="J5" s="103"/>
      <c r="K5" s="103"/>
      <c r="L5" s="105"/>
      <c r="M5" s="105"/>
      <c r="N5" s="105"/>
      <c r="O5" s="105"/>
      <c r="P5" s="105"/>
      <c r="Q5" s="28"/>
    </row>
    <row r="6" spans="1:17" x14ac:dyDescent="0.2">
      <c r="A6" s="105"/>
      <c r="B6" s="103"/>
      <c r="C6" s="105"/>
      <c r="D6" s="105"/>
      <c r="E6" s="105"/>
      <c r="F6" s="105"/>
      <c r="G6" s="103"/>
      <c r="H6" s="103"/>
      <c r="I6" s="103"/>
      <c r="J6" s="103"/>
      <c r="K6" s="103"/>
      <c r="L6" s="105"/>
      <c r="M6" s="105"/>
      <c r="N6" s="105"/>
      <c r="O6" s="105"/>
      <c r="P6" s="105"/>
      <c r="Q6" s="28"/>
    </row>
    <row r="7" spans="1:17" x14ac:dyDescent="0.2">
      <c r="A7" s="103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29"/>
    </row>
    <row r="8" spans="1:17" x14ac:dyDescent="0.2">
      <c r="A8" s="103"/>
      <c r="B8" s="109" t="s">
        <v>203</v>
      </c>
      <c r="C8" s="105"/>
      <c r="D8" s="105"/>
      <c r="E8" s="105"/>
      <c r="F8" s="105"/>
      <c r="G8" s="105"/>
      <c r="H8" s="105"/>
      <c r="I8" s="105"/>
      <c r="J8" s="105"/>
      <c r="K8" s="300">
        <f>O35</f>
        <v>1638</v>
      </c>
      <c r="L8" s="105"/>
      <c r="M8" s="105"/>
      <c r="N8" s="105"/>
      <c r="O8" s="105"/>
      <c r="P8" s="110"/>
      <c r="Q8" s="29"/>
    </row>
    <row r="9" spans="1:17" x14ac:dyDescent="0.2">
      <c r="A9" s="103"/>
      <c r="B9" s="111" t="s">
        <v>200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12"/>
      <c r="Q9" s="29"/>
    </row>
    <row r="10" spans="1:17" ht="12" customHeight="1" x14ac:dyDescent="0.2">
      <c r="A10" s="103"/>
      <c r="B10" s="113"/>
      <c r="C10" s="103"/>
      <c r="D10" s="103"/>
      <c r="E10" s="103"/>
      <c r="F10" s="103"/>
      <c r="G10" s="103"/>
      <c r="H10" s="103"/>
      <c r="I10" s="103"/>
      <c r="J10" s="103"/>
      <c r="K10" s="103"/>
      <c r="L10" s="114"/>
      <c r="M10" s="103"/>
      <c r="N10" s="103"/>
      <c r="O10" s="103"/>
      <c r="P10" s="115"/>
      <c r="Q10" s="29"/>
    </row>
    <row r="11" spans="1:17" x14ac:dyDescent="0.2">
      <c r="A11" s="103"/>
      <c r="B11" s="113"/>
      <c r="C11" s="116" t="s">
        <v>51</v>
      </c>
      <c r="D11" s="103"/>
      <c r="E11" s="103"/>
      <c r="F11" s="103"/>
      <c r="G11" s="103"/>
      <c r="H11" s="103"/>
      <c r="I11" s="103"/>
      <c r="J11" s="103"/>
      <c r="K11" s="103"/>
      <c r="L11" s="114"/>
      <c r="M11" s="103"/>
      <c r="N11" s="103"/>
      <c r="O11" s="103"/>
      <c r="P11" s="115"/>
      <c r="Q11" s="29"/>
    </row>
    <row r="12" spans="1:17" x14ac:dyDescent="0.2">
      <c r="A12" s="103"/>
      <c r="B12" s="113"/>
      <c r="C12" s="103"/>
      <c r="D12" s="116" t="s">
        <v>52</v>
      </c>
      <c r="E12" s="439">
        <v>98</v>
      </c>
      <c r="F12" s="103"/>
      <c r="G12" s="116" t="s">
        <v>53</v>
      </c>
      <c r="H12" s="439">
        <v>48</v>
      </c>
      <c r="I12" s="103"/>
      <c r="J12" s="116" t="s">
        <v>54</v>
      </c>
      <c r="K12" s="440">
        <v>11</v>
      </c>
      <c r="L12" s="114"/>
      <c r="M12" s="118" t="s">
        <v>55</v>
      </c>
      <c r="N12" s="116" t="s">
        <v>56</v>
      </c>
      <c r="O12" s="441">
        <f>SUM(E12:K12)</f>
        <v>157</v>
      </c>
      <c r="P12" s="115"/>
      <c r="Q12" s="29"/>
    </row>
    <row r="13" spans="1:17" x14ac:dyDescent="0.2">
      <c r="A13" s="103"/>
      <c r="B13" s="113"/>
      <c r="C13" s="103"/>
      <c r="D13" s="116" t="s">
        <v>57</v>
      </c>
      <c r="E13" s="439">
        <v>144</v>
      </c>
      <c r="F13" s="103"/>
      <c r="G13" s="116" t="s">
        <v>58</v>
      </c>
      <c r="H13" s="439">
        <v>26</v>
      </c>
      <c r="I13" s="103"/>
      <c r="J13" s="116" t="s">
        <v>59</v>
      </c>
      <c r="K13" s="440">
        <v>25</v>
      </c>
      <c r="L13" s="114"/>
      <c r="M13" s="118" t="s">
        <v>55</v>
      </c>
      <c r="N13" s="116" t="s">
        <v>60</v>
      </c>
      <c r="O13" s="441">
        <f>SUM(E13:K13)</f>
        <v>195</v>
      </c>
      <c r="P13" s="115"/>
      <c r="Q13" s="29"/>
    </row>
    <row r="14" spans="1:17" x14ac:dyDescent="0.2">
      <c r="A14" s="103"/>
      <c r="B14" s="119"/>
      <c r="C14" s="117"/>
      <c r="D14" s="117"/>
      <c r="E14" s="117"/>
      <c r="F14" s="117"/>
      <c r="G14" s="117"/>
      <c r="H14" s="117"/>
      <c r="I14" s="117"/>
      <c r="J14" s="117"/>
      <c r="K14" s="201"/>
      <c r="L14" s="120"/>
      <c r="M14" s="117"/>
      <c r="N14" s="117"/>
      <c r="O14" s="117"/>
      <c r="P14" s="121"/>
      <c r="Q14" s="29"/>
    </row>
    <row r="15" spans="1:17" ht="12" customHeight="1" x14ac:dyDescent="0.2">
      <c r="A15" s="103"/>
      <c r="B15" s="113"/>
      <c r="C15" s="103"/>
      <c r="D15" s="103"/>
      <c r="E15" s="103"/>
      <c r="F15" s="103"/>
      <c r="G15" s="103"/>
      <c r="H15" s="103"/>
      <c r="I15" s="103"/>
      <c r="J15" s="103"/>
      <c r="K15" s="202"/>
      <c r="L15" s="114"/>
      <c r="M15" s="103"/>
      <c r="N15" s="103"/>
      <c r="O15" s="103"/>
      <c r="P15" s="115"/>
      <c r="Q15" s="29"/>
    </row>
    <row r="16" spans="1:17" x14ac:dyDescent="0.2">
      <c r="A16" s="103"/>
      <c r="B16" s="113"/>
      <c r="C16" s="116" t="s">
        <v>61</v>
      </c>
      <c r="D16" s="103"/>
      <c r="E16" s="103"/>
      <c r="F16" s="103"/>
      <c r="G16" s="103"/>
      <c r="H16" s="103"/>
      <c r="I16" s="103"/>
      <c r="J16" s="103"/>
      <c r="K16" s="202"/>
      <c r="L16" s="114"/>
      <c r="M16" s="103"/>
      <c r="N16" s="103"/>
      <c r="O16" s="103"/>
      <c r="P16" s="115"/>
      <c r="Q16" s="29"/>
    </row>
    <row r="17" spans="1:17" x14ac:dyDescent="0.2">
      <c r="A17" s="103"/>
      <c r="B17" s="113"/>
      <c r="C17" s="103"/>
      <c r="D17" s="116" t="s">
        <v>52</v>
      </c>
      <c r="E17" s="439">
        <v>0</v>
      </c>
      <c r="F17" s="103"/>
      <c r="G17" s="116" t="s">
        <v>53</v>
      </c>
      <c r="H17" s="439">
        <v>0</v>
      </c>
      <c r="I17" s="103"/>
      <c r="J17" s="116" t="s">
        <v>54</v>
      </c>
      <c r="K17" s="440">
        <v>0</v>
      </c>
      <c r="L17" s="114"/>
      <c r="M17" s="118" t="s">
        <v>55</v>
      </c>
      <c r="N17" s="116" t="s">
        <v>56</v>
      </c>
      <c r="O17" s="441">
        <f>SUM(E17:K17)</f>
        <v>0</v>
      </c>
      <c r="P17" s="115"/>
      <c r="Q17" s="29"/>
    </row>
    <row r="18" spans="1:17" x14ac:dyDescent="0.2">
      <c r="A18" s="103"/>
      <c r="B18" s="113"/>
      <c r="C18" s="103"/>
      <c r="D18" s="116" t="s">
        <v>57</v>
      </c>
      <c r="E18" s="439">
        <v>0</v>
      </c>
      <c r="F18" s="103"/>
      <c r="G18" s="116" t="s">
        <v>58</v>
      </c>
      <c r="H18" s="439">
        <v>0</v>
      </c>
      <c r="I18" s="103"/>
      <c r="J18" s="116" t="s">
        <v>59</v>
      </c>
      <c r="K18" s="440">
        <v>0</v>
      </c>
      <c r="L18" s="114"/>
      <c r="M18" s="118" t="s">
        <v>55</v>
      </c>
      <c r="N18" s="116" t="s">
        <v>60</v>
      </c>
      <c r="O18" s="441">
        <f>SUM(E18:K18)</f>
        <v>0</v>
      </c>
      <c r="P18" s="115"/>
      <c r="Q18" s="29"/>
    </row>
    <row r="19" spans="1:17" x14ac:dyDescent="0.2">
      <c r="A19" s="103"/>
      <c r="B19" s="119"/>
      <c r="C19" s="117"/>
      <c r="D19" s="117"/>
      <c r="E19" s="117"/>
      <c r="F19" s="117"/>
      <c r="G19" s="117"/>
      <c r="H19" s="117"/>
      <c r="I19" s="117"/>
      <c r="J19" s="117"/>
      <c r="K19" s="201"/>
      <c r="L19" s="120"/>
      <c r="M19" s="117"/>
      <c r="N19" s="117"/>
      <c r="O19" s="117"/>
      <c r="P19" s="121"/>
      <c r="Q19" s="29"/>
    </row>
    <row r="20" spans="1:17" ht="12" customHeight="1" x14ac:dyDescent="0.2">
      <c r="A20" s="103"/>
      <c r="B20" s="113"/>
      <c r="C20" s="103"/>
      <c r="D20" s="103"/>
      <c r="E20" s="103"/>
      <c r="F20" s="103"/>
      <c r="G20" s="103"/>
      <c r="H20" s="103"/>
      <c r="I20" s="103"/>
      <c r="J20" s="103"/>
      <c r="K20" s="202"/>
      <c r="L20" s="114"/>
      <c r="M20" s="103"/>
      <c r="N20" s="103"/>
      <c r="O20" s="103"/>
      <c r="P20" s="115"/>
      <c r="Q20" s="29"/>
    </row>
    <row r="21" spans="1:17" x14ac:dyDescent="0.2">
      <c r="A21" s="103"/>
      <c r="B21" s="113"/>
      <c r="C21" s="116" t="s">
        <v>62</v>
      </c>
      <c r="D21" s="103"/>
      <c r="E21" s="103"/>
      <c r="F21" s="103"/>
      <c r="G21" s="103"/>
      <c r="H21" s="103"/>
      <c r="I21" s="103"/>
      <c r="J21" s="103"/>
      <c r="K21" s="202"/>
      <c r="L21" s="114"/>
      <c r="M21" s="103"/>
      <c r="N21" s="103"/>
      <c r="O21" s="103"/>
      <c r="P21" s="115"/>
      <c r="Q21" s="29"/>
    </row>
    <row r="22" spans="1:17" x14ac:dyDescent="0.2">
      <c r="A22" s="103"/>
      <c r="B22" s="113"/>
      <c r="C22" s="103"/>
      <c r="D22" s="116" t="s">
        <v>52</v>
      </c>
      <c r="E22" s="439">
        <v>187</v>
      </c>
      <c r="F22" s="103"/>
      <c r="G22" s="116" t="s">
        <v>53</v>
      </c>
      <c r="H22" s="439">
        <v>134</v>
      </c>
      <c r="I22" s="103"/>
      <c r="J22" s="116" t="s">
        <v>54</v>
      </c>
      <c r="K22" s="440">
        <v>5</v>
      </c>
      <c r="L22" s="114"/>
      <c r="M22" s="118" t="s">
        <v>55</v>
      </c>
      <c r="N22" s="116" t="s">
        <v>56</v>
      </c>
      <c r="O22" s="441">
        <f>SUM(E22:K22)</f>
        <v>326</v>
      </c>
      <c r="P22" s="115"/>
      <c r="Q22" s="29"/>
    </row>
    <row r="23" spans="1:17" x14ac:dyDescent="0.2">
      <c r="A23" s="103"/>
      <c r="B23" s="113"/>
      <c r="C23" s="103"/>
      <c r="D23" s="116" t="s">
        <v>57</v>
      </c>
      <c r="E23" s="439">
        <v>322</v>
      </c>
      <c r="F23" s="103"/>
      <c r="G23" s="116" t="s">
        <v>58</v>
      </c>
      <c r="H23" s="439">
        <v>162</v>
      </c>
      <c r="I23" s="103"/>
      <c r="J23" s="116" t="s">
        <v>59</v>
      </c>
      <c r="K23" s="440">
        <v>9</v>
      </c>
      <c r="L23" s="114"/>
      <c r="M23" s="118" t="s">
        <v>55</v>
      </c>
      <c r="N23" s="116" t="s">
        <v>60</v>
      </c>
      <c r="O23" s="441">
        <f>SUM(E23:K23)</f>
        <v>493</v>
      </c>
      <c r="P23" s="115"/>
      <c r="Q23" s="29"/>
    </row>
    <row r="24" spans="1:17" x14ac:dyDescent="0.2">
      <c r="A24" s="103"/>
      <c r="B24" s="119"/>
      <c r="C24" s="117"/>
      <c r="D24" s="117"/>
      <c r="E24" s="117"/>
      <c r="F24" s="117"/>
      <c r="G24" s="117"/>
      <c r="H24" s="117"/>
      <c r="I24" s="117"/>
      <c r="J24" s="117"/>
      <c r="K24" s="201"/>
      <c r="L24" s="120"/>
      <c r="M24" s="117"/>
      <c r="N24" s="117"/>
      <c r="O24" s="117"/>
      <c r="P24" s="121"/>
      <c r="Q24" s="29"/>
    </row>
    <row r="25" spans="1:17" ht="12" customHeight="1" x14ac:dyDescent="0.2">
      <c r="A25" s="103"/>
      <c r="B25" s="113"/>
      <c r="C25" s="103"/>
      <c r="D25" s="103"/>
      <c r="E25" s="103"/>
      <c r="F25" s="103"/>
      <c r="G25" s="103"/>
      <c r="H25" s="103"/>
      <c r="I25" s="103"/>
      <c r="J25" s="103"/>
      <c r="K25" s="202"/>
      <c r="L25" s="114"/>
      <c r="M25" s="103"/>
      <c r="N25" s="103"/>
      <c r="O25" s="103"/>
      <c r="P25" s="115"/>
      <c r="Q25" s="29"/>
    </row>
    <row r="26" spans="1:17" x14ac:dyDescent="0.2">
      <c r="A26" s="103"/>
      <c r="B26" s="113"/>
      <c r="C26" s="116" t="s">
        <v>63</v>
      </c>
      <c r="D26" s="103"/>
      <c r="E26" s="103"/>
      <c r="F26" s="103"/>
      <c r="G26" s="103"/>
      <c r="H26" s="103"/>
      <c r="I26" s="103"/>
      <c r="J26" s="103"/>
      <c r="K26" s="202"/>
      <c r="L26" s="114"/>
      <c r="M26" s="103"/>
      <c r="N26" s="103"/>
      <c r="O26" s="103"/>
      <c r="P26" s="115"/>
      <c r="Q26" s="29"/>
    </row>
    <row r="27" spans="1:17" x14ac:dyDescent="0.2">
      <c r="A27" s="103"/>
      <c r="B27" s="113"/>
      <c r="C27" s="103"/>
      <c r="D27" s="116" t="s">
        <v>52</v>
      </c>
      <c r="E27" s="439">
        <v>209</v>
      </c>
      <c r="F27" s="103"/>
      <c r="G27" s="116" t="s">
        <v>53</v>
      </c>
      <c r="H27" s="439">
        <v>23</v>
      </c>
      <c r="I27" s="103"/>
      <c r="J27" s="116" t="s">
        <v>54</v>
      </c>
      <c r="K27" s="440">
        <v>17</v>
      </c>
      <c r="L27" s="114"/>
      <c r="M27" s="118" t="s">
        <v>55</v>
      </c>
      <c r="N27" s="116" t="s">
        <v>56</v>
      </c>
      <c r="O27" s="441">
        <f>SUM(E27:K27)</f>
        <v>249</v>
      </c>
      <c r="P27" s="115"/>
      <c r="Q27" s="29"/>
    </row>
    <row r="28" spans="1:17" x14ac:dyDescent="0.2">
      <c r="A28" s="103"/>
      <c r="B28" s="113"/>
      <c r="C28" s="103"/>
      <c r="D28" s="116" t="s">
        <v>57</v>
      </c>
      <c r="E28" s="439">
        <v>177</v>
      </c>
      <c r="F28" s="103"/>
      <c r="G28" s="116" t="s">
        <v>58</v>
      </c>
      <c r="H28" s="439">
        <v>31</v>
      </c>
      <c r="I28" s="103"/>
      <c r="J28" s="116" t="s">
        <v>59</v>
      </c>
      <c r="K28" s="440">
        <v>10</v>
      </c>
      <c r="L28" s="114"/>
      <c r="M28" s="118" t="s">
        <v>55</v>
      </c>
      <c r="N28" s="116" t="s">
        <v>60</v>
      </c>
      <c r="O28" s="441">
        <f>SUM(E28:K28)</f>
        <v>218</v>
      </c>
      <c r="P28" s="115"/>
      <c r="Q28" s="29"/>
    </row>
    <row r="29" spans="1:17" ht="15.75" thickBot="1" x14ac:dyDescent="0.25">
      <c r="A29" s="103"/>
      <c r="B29" s="122"/>
      <c r="C29" s="123"/>
      <c r="D29" s="123"/>
      <c r="E29" s="123"/>
      <c r="F29" s="123"/>
      <c r="G29" s="123"/>
      <c r="H29" s="123"/>
      <c r="I29" s="123"/>
      <c r="J29" s="123"/>
      <c r="K29" s="203"/>
      <c r="L29" s="124"/>
      <c r="M29" s="123"/>
      <c r="N29" s="123"/>
      <c r="O29" s="123"/>
      <c r="P29" s="125"/>
      <c r="Q29" s="29"/>
    </row>
    <row r="30" spans="1:17" ht="12" customHeight="1" thickTop="1" x14ac:dyDescent="0.2">
      <c r="A30" s="103"/>
      <c r="B30" s="113"/>
      <c r="C30" s="103"/>
      <c r="D30" s="103"/>
      <c r="E30" s="103"/>
      <c r="F30" s="103"/>
      <c r="G30" s="103"/>
      <c r="H30" s="103"/>
      <c r="I30" s="103"/>
      <c r="J30" s="103"/>
      <c r="K30" s="202"/>
      <c r="L30" s="114"/>
      <c r="M30" s="103"/>
      <c r="N30" s="103"/>
      <c r="O30" s="103"/>
      <c r="P30" s="115"/>
      <c r="Q30" s="29"/>
    </row>
    <row r="31" spans="1:17" x14ac:dyDescent="0.2">
      <c r="A31" s="103"/>
      <c r="B31" s="113"/>
      <c r="C31" s="103"/>
      <c r="D31" s="116" t="s">
        <v>64</v>
      </c>
      <c r="E31" s="441">
        <f>E12+E17+E22+E27</f>
        <v>494</v>
      </c>
      <c r="F31" s="103"/>
      <c r="G31" s="116" t="s">
        <v>65</v>
      </c>
      <c r="H31" s="441">
        <f>H12+H17+H22+H27</f>
        <v>205</v>
      </c>
      <c r="I31" s="103"/>
      <c r="J31" s="116" t="s">
        <v>66</v>
      </c>
      <c r="K31" s="442">
        <f>K12+K17+K22+K27</f>
        <v>33</v>
      </c>
      <c r="L31" s="114"/>
      <c r="M31" s="118" t="s">
        <v>55</v>
      </c>
      <c r="N31" s="116" t="s">
        <v>56</v>
      </c>
      <c r="O31" s="441">
        <f>SUM(E31:K31)</f>
        <v>732</v>
      </c>
      <c r="P31" s="115"/>
      <c r="Q31" s="29"/>
    </row>
    <row r="32" spans="1:17" x14ac:dyDescent="0.2">
      <c r="A32" s="103"/>
      <c r="B32" s="113"/>
      <c r="C32" s="103"/>
      <c r="D32" s="116" t="s">
        <v>67</v>
      </c>
      <c r="E32" s="441">
        <f>E13+E18+E23+E28</f>
        <v>643</v>
      </c>
      <c r="F32" s="103"/>
      <c r="G32" s="116" t="s">
        <v>68</v>
      </c>
      <c r="H32" s="441">
        <f>H13+H18+H23+H28</f>
        <v>219</v>
      </c>
      <c r="I32" s="103"/>
      <c r="J32" s="116" t="s">
        <v>69</v>
      </c>
      <c r="K32" s="442">
        <f>K13+K18+K23+K28</f>
        <v>44</v>
      </c>
      <c r="L32" s="114"/>
      <c r="M32" s="118" t="s">
        <v>55</v>
      </c>
      <c r="N32" s="116" t="s">
        <v>60</v>
      </c>
      <c r="O32" s="441">
        <f>SUM(E32:K32)</f>
        <v>906</v>
      </c>
      <c r="P32" s="115"/>
      <c r="Q32" s="29"/>
    </row>
    <row r="33" spans="1:17" ht="15.75" thickBot="1" x14ac:dyDescent="0.25">
      <c r="A33" s="103"/>
      <c r="B33" s="122"/>
      <c r="C33" s="123"/>
      <c r="D33" s="123"/>
      <c r="E33" s="123"/>
      <c r="F33" s="123"/>
      <c r="G33" s="123"/>
      <c r="H33" s="123"/>
      <c r="I33" s="123"/>
      <c r="J33" s="123"/>
      <c r="K33" s="203"/>
      <c r="L33" s="124"/>
      <c r="M33" s="123"/>
      <c r="N33" s="123"/>
      <c r="O33" s="123"/>
      <c r="P33" s="125"/>
      <c r="Q33" s="29"/>
    </row>
    <row r="34" spans="1:17" ht="12" customHeight="1" thickTop="1" x14ac:dyDescent="0.2">
      <c r="A34" s="103"/>
      <c r="B34" s="113"/>
      <c r="C34" s="103"/>
      <c r="D34" s="103"/>
      <c r="E34" s="103"/>
      <c r="F34" s="103"/>
      <c r="G34" s="103"/>
      <c r="H34" s="103"/>
      <c r="I34" s="103"/>
      <c r="J34" s="103"/>
      <c r="K34" s="202"/>
      <c r="L34" s="114"/>
      <c r="M34" s="103"/>
      <c r="N34" s="103"/>
      <c r="O34" s="103"/>
      <c r="P34" s="115"/>
      <c r="Q34" s="29"/>
    </row>
    <row r="35" spans="1:17" x14ac:dyDescent="0.2">
      <c r="A35" s="103"/>
      <c r="B35" s="113"/>
      <c r="C35" s="103"/>
      <c r="D35" s="116" t="s">
        <v>70</v>
      </c>
      <c r="E35" s="441">
        <f>SUM(E31:E32)</f>
        <v>1137</v>
      </c>
      <c r="F35" s="103"/>
      <c r="G35" s="116" t="s">
        <v>71</v>
      </c>
      <c r="H35" s="441">
        <f>SUM(H31:H32)</f>
        <v>424</v>
      </c>
      <c r="I35" s="103"/>
      <c r="J35" s="116" t="s">
        <v>72</v>
      </c>
      <c r="K35" s="442">
        <f>SUM(K31:K32)</f>
        <v>77</v>
      </c>
      <c r="L35" s="114"/>
      <c r="M35" s="118" t="s">
        <v>55</v>
      </c>
      <c r="N35" s="116" t="s">
        <v>73</v>
      </c>
      <c r="O35" s="441">
        <f>O31+O32</f>
        <v>1638</v>
      </c>
      <c r="P35" s="115"/>
      <c r="Q35" s="29"/>
    </row>
    <row r="36" spans="1:17" x14ac:dyDescent="0.2">
      <c r="A36" s="103"/>
      <c r="B36" s="113"/>
      <c r="C36" s="103"/>
      <c r="D36" s="103"/>
      <c r="E36" s="103"/>
      <c r="F36" s="103"/>
      <c r="G36" s="103"/>
      <c r="H36" s="103"/>
      <c r="I36" s="103"/>
      <c r="J36" s="103"/>
      <c r="K36" s="202"/>
      <c r="L36" s="114"/>
      <c r="M36" s="103"/>
      <c r="N36" s="103"/>
      <c r="O36" s="103"/>
      <c r="P36" s="115"/>
      <c r="Q36" s="29"/>
    </row>
    <row r="37" spans="1:17" ht="15.75" x14ac:dyDescent="0.25">
      <c r="A37" s="103"/>
      <c r="B37" s="113"/>
      <c r="C37" s="103"/>
      <c r="D37" s="103"/>
      <c r="E37" s="103"/>
      <c r="F37" s="103"/>
      <c r="G37" s="103"/>
      <c r="H37" s="103"/>
      <c r="I37" s="103"/>
      <c r="J37" s="126" t="s">
        <v>74</v>
      </c>
      <c r="K37" s="442">
        <f>SUM(H35:K35)</f>
        <v>501</v>
      </c>
      <c r="L37" s="114"/>
      <c r="M37" s="103"/>
      <c r="N37" s="103"/>
      <c r="O37" s="103"/>
      <c r="P37" s="115"/>
      <c r="Q37" s="29"/>
    </row>
    <row r="38" spans="1:17" ht="15.75" thickBot="1" x14ac:dyDescent="0.25">
      <c r="A38" s="103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9"/>
      <c r="M38" s="128"/>
      <c r="N38" s="128"/>
      <c r="O38" s="128"/>
      <c r="P38" s="130"/>
      <c r="Q38" s="29"/>
    </row>
    <row r="39" spans="1:17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5" t="s">
        <v>158</v>
      </c>
      <c r="P39" s="28"/>
      <c r="Q39" s="29"/>
    </row>
    <row r="40" spans="1:17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2:17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2:17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2:17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2:17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2:17" x14ac:dyDescent="0.2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2:17" x14ac:dyDescent="0.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2:17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2:17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2:17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2:17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2:17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2:17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x14ac:dyDescent="0.2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2:17" x14ac:dyDescent="0.2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2:17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2:17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2:17" x14ac:dyDescent="0.2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2:17" x14ac:dyDescent="0.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2:17" x14ac:dyDescent="0.2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2:17" x14ac:dyDescent="0.2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2:17" x14ac:dyDescent="0.2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2:17" x14ac:dyDescent="0.2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2:17" x14ac:dyDescent="0.2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2:17" x14ac:dyDescent="0.2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2:17" x14ac:dyDescent="0.2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2:17" x14ac:dyDescent="0.2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</sheetData>
  <mergeCells count="3">
    <mergeCell ref="A1:P1"/>
    <mergeCell ref="A2:P2"/>
    <mergeCell ref="B4:F4"/>
  </mergeCells>
  <phoneticPr fontId="0" type="noConversion"/>
  <pageMargins left="0.5" right="0.5" top="0.5" bottom="0.55000000000000004" header="0.5" footer="0.5"/>
  <pageSetup scale="70" orientation="landscape" r:id="rId1"/>
  <headerFooter alignWithMargins="0"/>
  <ignoredErrors>
    <ignoredError sqref="K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5"/>
  <sheetViews>
    <sheetView showGridLines="0" zoomScaleNormal="100" workbookViewId="0">
      <selection sqref="A1:N1"/>
    </sheetView>
  </sheetViews>
  <sheetFormatPr defaultRowHeight="12.75" x14ac:dyDescent="0.2"/>
  <cols>
    <col min="1" max="1" width="55" customWidth="1"/>
    <col min="2" max="2" width="17.140625" customWidth="1"/>
    <col min="3" max="3" width="13.28515625" bestFit="1" customWidth="1"/>
    <col min="8" max="8" width="11.85546875" customWidth="1"/>
    <col min="10" max="10" width="27.140625" customWidth="1"/>
    <col min="11" max="11" width="5.140625" customWidth="1"/>
    <col min="12" max="12" width="17.85546875" customWidth="1"/>
  </cols>
  <sheetData>
    <row r="2" spans="1:12" ht="15" x14ac:dyDescent="0.2">
      <c r="A2" s="575" t="s">
        <v>121</v>
      </c>
      <c r="B2" s="575"/>
      <c r="C2" s="575"/>
      <c r="D2" s="575"/>
      <c r="E2" s="575"/>
      <c r="F2" s="575"/>
      <c r="G2" s="575"/>
      <c r="H2" s="575"/>
    </row>
    <row r="3" spans="1:12" x14ac:dyDescent="0.2">
      <c r="A3" s="576" t="s">
        <v>160</v>
      </c>
      <c r="B3" s="576"/>
      <c r="C3" s="576"/>
      <c r="D3" s="576"/>
      <c r="E3" s="576"/>
      <c r="F3" s="576"/>
      <c r="G3" s="576"/>
      <c r="H3" s="576"/>
    </row>
    <row r="4" spans="1:12" ht="13.5" thickBot="1" x14ac:dyDescent="0.25">
      <c r="A4" s="576" t="s">
        <v>201</v>
      </c>
      <c r="B4" s="576"/>
      <c r="C4" s="576"/>
      <c r="D4" s="576"/>
      <c r="E4" s="576"/>
      <c r="F4" s="576"/>
      <c r="G4" s="576"/>
      <c r="H4" s="576"/>
    </row>
    <row r="5" spans="1:12" ht="13.5" thickBot="1" x14ac:dyDescent="0.25">
      <c r="A5" s="576" t="s">
        <v>122</v>
      </c>
      <c r="B5" s="576"/>
      <c r="C5" s="576"/>
      <c r="D5" s="576"/>
      <c r="E5" s="576"/>
      <c r="F5" s="576"/>
      <c r="G5" s="576"/>
      <c r="H5" s="576"/>
      <c r="J5" s="154" t="s">
        <v>150</v>
      </c>
      <c r="K5" s="155"/>
      <c r="L5" s="194">
        <v>1000000</v>
      </c>
    </row>
    <row r="6" spans="1:12" x14ac:dyDescent="0.2">
      <c r="A6" s="156"/>
    </row>
    <row r="7" spans="1:12" x14ac:dyDescent="0.2">
      <c r="A7" s="156" t="s">
        <v>123</v>
      </c>
      <c r="B7" s="579" t="str">
        <f>'FR-1 Approp Summary'!C4</f>
        <v>DELTA STATE UNIVERSITY</v>
      </c>
      <c r="C7" s="579"/>
      <c r="D7" s="579"/>
      <c r="E7" s="579"/>
    </row>
    <row r="8" spans="1:12" ht="13.5" thickBot="1" x14ac:dyDescent="0.25"/>
    <row r="9" spans="1:12" ht="13.5" thickBot="1" x14ac:dyDescent="0.25">
      <c r="A9" s="157"/>
      <c r="B9" s="158"/>
      <c r="C9" s="577" t="s">
        <v>124</v>
      </c>
      <c r="D9" s="577"/>
      <c r="E9" s="577"/>
      <c r="F9" s="577"/>
      <c r="G9" s="577"/>
      <c r="H9" s="578"/>
    </row>
    <row r="10" spans="1:12" s="161" customFormat="1" ht="50.1" customHeight="1" thickBot="1" x14ac:dyDescent="0.2">
      <c r="A10" s="159" t="s">
        <v>125</v>
      </c>
      <c r="B10" s="160" t="s">
        <v>126</v>
      </c>
      <c r="C10" s="160" t="s">
        <v>127</v>
      </c>
      <c r="D10" s="160" t="s">
        <v>128</v>
      </c>
      <c r="E10" s="160" t="s">
        <v>129</v>
      </c>
      <c r="F10" s="160" t="s">
        <v>130</v>
      </c>
      <c r="G10" s="160" t="s">
        <v>131</v>
      </c>
      <c r="H10" s="160" t="s">
        <v>132</v>
      </c>
    </row>
    <row r="11" spans="1:12" s="161" customFormat="1" ht="24.95" customHeight="1" x14ac:dyDescent="0.15">
      <c r="A11" s="294" t="s">
        <v>181</v>
      </c>
      <c r="B11" s="295">
        <v>25000</v>
      </c>
      <c r="C11" s="162"/>
      <c r="D11" s="162"/>
      <c r="E11" s="162" t="s">
        <v>184</v>
      </c>
      <c r="F11" s="162"/>
      <c r="G11" s="162"/>
      <c r="H11" s="163"/>
    </row>
    <row r="12" spans="1:12" s="161" customFormat="1" ht="24.95" customHeight="1" x14ac:dyDescent="0.15">
      <c r="A12" s="296" t="s">
        <v>182</v>
      </c>
      <c r="B12" s="297">
        <v>99000</v>
      </c>
      <c r="C12" s="165" t="s">
        <v>184</v>
      </c>
      <c r="D12" s="165"/>
      <c r="E12" s="165"/>
      <c r="F12" s="165"/>
      <c r="G12" s="165"/>
      <c r="H12" s="166"/>
    </row>
    <row r="13" spans="1:12" s="161" customFormat="1" ht="24.95" customHeight="1" x14ac:dyDescent="0.15">
      <c r="A13" s="298" t="s">
        <v>183</v>
      </c>
      <c r="B13" s="297">
        <v>100000</v>
      </c>
      <c r="C13" s="165"/>
      <c r="D13" s="165"/>
      <c r="E13" s="165"/>
      <c r="F13" s="165" t="s">
        <v>184</v>
      </c>
      <c r="G13" s="165"/>
      <c r="H13" s="166"/>
    </row>
    <row r="14" spans="1:12" s="161" customFormat="1" ht="24.95" customHeight="1" x14ac:dyDescent="0.15">
      <c r="A14" s="167"/>
      <c r="B14" s="164"/>
      <c r="C14" s="165"/>
      <c r="D14" s="165"/>
      <c r="E14" s="165"/>
      <c r="F14" s="165"/>
      <c r="G14" s="165"/>
      <c r="H14" s="166"/>
    </row>
    <row r="15" spans="1:12" s="161" customFormat="1" ht="24.95" customHeight="1" x14ac:dyDescent="0.15">
      <c r="A15" s="167"/>
      <c r="B15" s="164"/>
      <c r="C15" s="165"/>
      <c r="D15" s="165"/>
      <c r="E15" s="165"/>
      <c r="F15" s="165"/>
      <c r="G15" s="165"/>
      <c r="H15" s="166"/>
    </row>
    <row r="16" spans="1:12" s="161" customFormat="1" ht="24.95" customHeight="1" x14ac:dyDescent="0.15">
      <c r="A16" s="167"/>
      <c r="B16" s="164"/>
      <c r="C16" s="165"/>
      <c r="D16" s="165"/>
      <c r="E16" s="165"/>
      <c r="F16" s="165"/>
      <c r="G16" s="165"/>
      <c r="H16" s="166"/>
    </row>
    <row r="17" spans="1:13" s="161" customFormat="1" ht="24.95" customHeight="1" x14ac:dyDescent="0.15">
      <c r="A17" s="167"/>
      <c r="B17" s="164"/>
      <c r="C17" s="165"/>
      <c r="D17" s="165"/>
      <c r="E17" s="165"/>
      <c r="F17" s="165"/>
      <c r="G17" s="165"/>
      <c r="H17" s="166"/>
      <c r="M17" s="168"/>
    </row>
    <row r="18" spans="1:13" s="161" customFormat="1" ht="24.95" customHeight="1" x14ac:dyDescent="0.15">
      <c r="A18" s="167"/>
      <c r="B18" s="164"/>
      <c r="C18" s="165"/>
      <c r="D18" s="165"/>
      <c r="E18" s="165"/>
      <c r="F18" s="165"/>
      <c r="G18" s="165"/>
      <c r="H18" s="169"/>
    </row>
    <row r="19" spans="1:13" s="161" customFormat="1" ht="24.95" customHeight="1" x14ac:dyDescent="0.15">
      <c r="A19" s="167"/>
      <c r="B19" s="164"/>
      <c r="C19" s="165"/>
      <c r="D19" s="165"/>
      <c r="E19" s="165"/>
      <c r="F19" s="165"/>
      <c r="G19" s="165"/>
      <c r="H19" s="166"/>
    </row>
    <row r="20" spans="1:13" s="161" customFormat="1" ht="24.95" customHeight="1" x14ac:dyDescent="0.15">
      <c r="A20" s="167"/>
      <c r="B20" s="164"/>
      <c r="C20" s="165"/>
      <c r="D20" s="165"/>
      <c r="E20" s="165"/>
      <c r="F20" s="165"/>
      <c r="G20" s="165"/>
      <c r="H20" s="166"/>
    </row>
    <row r="21" spans="1:13" s="161" customFormat="1" ht="24.95" customHeight="1" thickBot="1" x14ac:dyDescent="0.2">
      <c r="A21" s="170"/>
      <c r="B21" s="171"/>
      <c r="C21" s="172"/>
      <c r="D21" s="173"/>
      <c r="E21" s="173"/>
      <c r="F21" s="173"/>
      <c r="G21" s="173"/>
      <c r="H21" s="174"/>
    </row>
    <row r="22" spans="1:13" s="161" customFormat="1" ht="11.25" x14ac:dyDescent="0.15"/>
    <row r="23" spans="1:13" s="161" customFormat="1" ht="12" thickBot="1" x14ac:dyDescent="0.2">
      <c r="A23" s="175" t="s">
        <v>133</v>
      </c>
      <c r="B23" s="176">
        <f>COUNT(B11:B21)</f>
        <v>3</v>
      </c>
    </row>
    <row r="24" spans="1:13" s="161" customFormat="1" ht="11.25" x14ac:dyDescent="0.15"/>
    <row r="25" spans="1:13" s="161" customFormat="1" ht="12" thickBot="1" x14ac:dyDescent="0.2">
      <c r="A25" s="175" t="s">
        <v>134</v>
      </c>
      <c r="B25" s="177">
        <v>650000</v>
      </c>
      <c r="C25" s="178"/>
      <c r="D25" s="179"/>
    </row>
    <row r="26" spans="1:13" s="161" customFormat="1" ht="11.25" x14ac:dyDescent="0.15">
      <c r="A26" s="161" t="s">
        <v>185</v>
      </c>
    </row>
    <row r="27" spans="1:13" s="161" customFormat="1" ht="11.25" x14ac:dyDescent="0.15"/>
    <row r="28" spans="1:13" s="161" customFormat="1" ht="12" thickBot="1" x14ac:dyDescent="0.2">
      <c r="A28" s="175" t="s">
        <v>135</v>
      </c>
      <c r="B28" s="180">
        <f>SUM(B11:B21)/L5</f>
        <v>0.224</v>
      </c>
    </row>
    <row r="29" spans="1:13" s="161" customFormat="1" ht="11.25" x14ac:dyDescent="0.15">
      <c r="C29" s="181"/>
    </row>
    <row r="30" spans="1:13" s="161" customFormat="1" ht="12" thickBot="1" x14ac:dyDescent="0.2">
      <c r="A30" s="182"/>
      <c r="B30" s="182"/>
      <c r="C30" s="182"/>
      <c r="D30" s="182"/>
      <c r="E30" s="182"/>
      <c r="F30" s="182"/>
      <c r="G30" s="182"/>
      <c r="H30" s="182"/>
    </row>
    <row r="31" spans="1:13" s="161" customFormat="1" x14ac:dyDescent="0.2">
      <c r="A31" s="183"/>
    </row>
    <row r="32" spans="1:13" s="161" customFormat="1" x14ac:dyDescent="0.2">
      <c r="A32" s="183"/>
    </row>
    <row r="33" spans="1:2" s="161" customFormat="1" ht="11.25" x14ac:dyDescent="0.15">
      <c r="A33" s="161" t="s">
        <v>136</v>
      </c>
    </row>
    <row r="34" spans="1:2" s="161" customFormat="1" ht="11.25" x14ac:dyDescent="0.15">
      <c r="A34" s="161" t="s">
        <v>149</v>
      </c>
    </row>
    <row r="35" spans="1:2" s="161" customFormat="1" ht="11.25" x14ac:dyDescent="0.15"/>
    <row r="36" spans="1:2" s="161" customFormat="1" ht="11.25" x14ac:dyDescent="0.15">
      <c r="A36" s="161" t="s">
        <v>137</v>
      </c>
      <c r="B36" s="184"/>
    </row>
    <row r="37" spans="1:2" s="161" customFormat="1" ht="11.25" x14ac:dyDescent="0.15"/>
    <row r="38" spans="1:2" s="161" customFormat="1" ht="11.25" x14ac:dyDescent="0.15"/>
    <row r="39" spans="1:2" s="161" customFormat="1" ht="11.25" x14ac:dyDescent="0.15"/>
    <row r="40" spans="1:2" s="161" customFormat="1" ht="11.25" x14ac:dyDescent="0.15"/>
    <row r="41" spans="1:2" s="161" customFormat="1" ht="11.25" x14ac:dyDescent="0.15"/>
    <row r="42" spans="1:2" s="161" customFormat="1" ht="11.25" x14ac:dyDescent="0.15"/>
    <row r="43" spans="1:2" s="161" customFormat="1" ht="11.25" x14ac:dyDescent="0.15"/>
    <row r="44" spans="1:2" s="161" customFormat="1" ht="11.25" x14ac:dyDescent="0.15"/>
    <row r="45" spans="1:2" s="161" customFormat="1" ht="11.25" x14ac:dyDescent="0.15"/>
    <row r="46" spans="1:2" s="161" customFormat="1" ht="11.25" x14ac:dyDescent="0.15"/>
    <row r="47" spans="1:2" s="161" customFormat="1" ht="11.25" x14ac:dyDescent="0.15"/>
    <row r="48" spans="1:2" s="161" customFormat="1" ht="11.25" x14ac:dyDescent="0.15"/>
    <row r="49" s="161" customFormat="1" ht="11.25" x14ac:dyDescent="0.15"/>
    <row r="50" s="161" customFormat="1" ht="11.25" x14ac:dyDescent="0.15"/>
    <row r="51" s="161" customFormat="1" ht="11.25" x14ac:dyDescent="0.15"/>
    <row r="52" s="161" customFormat="1" ht="11.25" x14ac:dyDescent="0.15"/>
    <row r="53" s="161" customFormat="1" ht="11.25" x14ac:dyDescent="0.15"/>
    <row r="54" s="161" customFormat="1" ht="11.25" x14ac:dyDescent="0.15"/>
    <row r="55" s="161" customFormat="1" ht="11.25" x14ac:dyDescent="0.15"/>
    <row r="56" s="161" customFormat="1" ht="11.25" x14ac:dyDescent="0.15"/>
    <row r="57" s="161" customFormat="1" ht="11.25" x14ac:dyDescent="0.15"/>
    <row r="58" s="161" customFormat="1" ht="11.25" x14ac:dyDescent="0.15"/>
    <row r="59" s="161" customFormat="1" ht="11.25" x14ac:dyDescent="0.15"/>
    <row r="60" s="161" customFormat="1" ht="11.25" x14ac:dyDescent="0.15"/>
    <row r="61" s="161" customFormat="1" ht="11.25" x14ac:dyDescent="0.15"/>
    <row r="62" s="161" customFormat="1" ht="11.25" x14ac:dyDescent="0.15"/>
    <row r="63" s="161" customFormat="1" ht="11.25" x14ac:dyDescent="0.15"/>
    <row r="64" s="161" customFormat="1" ht="11.25" x14ac:dyDescent="0.15"/>
    <row r="65" s="161" customFormat="1" ht="11.25" x14ac:dyDescent="0.15"/>
    <row r="66" s="161" customFormat="1" ht="11.25" x14ac:dyDescent="0.15"/>
    <row r="67" s="161" customFormat="1" ht="11.25" x14ac:dyDescent="0.15"/>
    <row r="68" s="161" customFormat="1" ht="11.25" x14ac:dyDescent="0.15"/>
    <row r="69" s="161" customFormat="1" ht="11.25" x14ac:dyDescent="0.15"/>
    <row r="70" s="161" customFormat="1" ht="11.25" x14ac:dyDescent="0.15"/>
    <row r="71" s="161" customFormat="1" ht="11.25" x14ac:dyDescent="0.15"/>
    <row r="72" s="161" customFormat="1" ht="11.25" x14ac:dyDescent="0.15"/>
    <row r="73" s="161" customFormat="1" ht="11.25" x14ac:dyDescent="0.15"/>
    <row r="74" s="161" customFormat="1" ht="11.25" x14ac:dyDescent="0.15"/>
    <row r="75" s="161" customFormat="1" ht="11.25" x14ac:dyDescent="0.15"/>
    <row r="76" s="161" customFormat="1" ht="11.25" x14ac:dyDescent="0.15"/>
    <row r="77" s="161" customFormat="1" ht="11.25" x14ac:dyDescent="0.15"/>
    <row r="78" s="161" customFormat="1" ht="11.25" x14ac:dyDescent="0.15"/>
    <row r="79" s="161" customFormat="1" ht="11.25" x14ac:dyDescent="0.15"/>
    <row r="80" s="161" customFormat="1" ht="11.25" x14ac:dyDescent="0.15"/>
    <row r="81" s="161" customFormat="1" ht="11.25" x14ac:dyDescent="0.15"/>
    <row r="82" s="161" customFormat="1" ht="11.25" x14ac:dyDescent="0.15"/>
    <row r="83" s="161" customFormat="1" ht="11.25" x14ac:dyDescent="0.15"/>
    <row r="84" s="161" customFormat="1" ht="11.25" x14ac:dyDescent="0.15"/>
    <row r="85" s="161" customFormat="1" ht="11.25" x14ac:dyDescent="0.15"/>
    <row r="86" s="161" customFormat="1" ht="11.25" x14ac:dyDescent="0.15"/>
    <row r="87" s="161" customFormat="1" ht="11.25" x14ac:dyDescent="0.15"/>
    <row r="88" s="161" customFormat="1" ht="11.25" x14ac:dyDescent="0.15"/>
    <row r="89" s="161" customFormat="1" ht="11.25" x14ac:dyDescent="0.15"/>
    <row r="90" s="161" customFormat="1" ht="11.25" x14ac:dyDescent="0.15"/>
    <row r="91" s="161" customFormat="1" ht="11.25" x14ac:dyDescent="0.15"/>
    <row r="92" s="161" customFormat="1" ht="11.25" x14ac:dyDescent="0.15"/>
    <row r="93" s="161" customFormat="1" ht="11.25" x14ac:dyDescent="0.15"/>
    <row r="94" s="161" customFormat="1" ht="11.25" x14ac:dyDescent="0.15"/>
    <row r="95" s="161" customFormat="1" ht="11.25" x14ac:dyDescent="0.15"/>
    <row r="96" s="161" customFormat="1" ht="11.25" x14ac:dyDescent="0.15"/>
    <row r="97" s="161" customFormat="1" ht="11.25" x14ac:dyDescent="0.15"/>
    <row r="98" s="161" customFormat="1" ht="11.25" x14ac:dyDescent="0.15"/>
    <row r="99" s="161" customFormat="1" ht="11.25" x14ac:dyDescent="0.15"/>
    <row r="100" s="161" customFormat="1" ht="11.25" x14ac:dyDescent="0.15"/>
    <row r="101" s="161" customFormat="1" ht="11.25" x14ac:dyDescent="0.15"/>
    <row r="102" s="161" customFormat="1" ht="11.25" x14ac:dyDescent="0.15"/>
    <row r="103" s="161" customFormat="1" ht="11.25" x14ac:dyDescent="0.15"/>
    <row r="104" s="161" customFormat="1" ht="11.25" x14ac:dyDescent="0.15"/>
    <row r="105" s="161" customFormat="1" ht="11.25" x14ac:dyDescent="0.15"/>
    <row r="106" s="161" customFormat="1" ht="11.25" x14ac:dyDescent="0.15"/>
    <row r="107" s="161" customFormat="1" ht="11.25" x14ac:dyDescent="0.15"/>
    <row r="108" s="161" customFormat="1" ht="11.25" x14ac:dyDescent="0.15"/>
    <row r="109" s="161" customFormat="1" ht="11.25" x14ac:dyDescent="0.15"/>
    <row r="110" s="161" customFormat="1" ht="11.25" x14ac:dyDescent="0.15"/>
    <row r="111" s="161" customFormat="1" ht="11.25" x14ac:dyDescent="0.15"/>
    <row r="112" s="161" customFormat="1" ht="11.25" x14ac:dyDescent="0.15"/>
    <row r="113" s="161" customFormat="1" ht="11.25" x14ac:dyDescent="0.15"/>
    <row r="114" s="161" customFormat="1" ht="11.25" x14ac:dyDescent="0.15"/>
    <row r="115" s="161" customFormat="1" ht="11.25" x14ac:dyDescent="0.15"/>
    <row r="116" s="161" customFormat="1" ht="11.25" x14ac:dyDescent="0.15"/>
    <row r="117" s="161" customFormat="1" ht="11.25" x14ac:dyDescent="0.15"/>
    <row r="118" s="161" customFormat="1" ht="11.25" x14ac:dyDescent="0.15"/>
    <row r="119" s="161" customFormat="1" ht="11.25" x14ac:dyDescent="0.15"/>
    <row r="120" s="161" customFormat="1" ht="11.25" x14ac:dyDescent="0.15"/>
    <row r="121" s="161" customFormat="1" ht="11.25" x14ac:dyDescent="0.15"/>
    <row r="122" s="161" customFormat="1" ht="11.25" x14ac:dyDescent="0.15"/>
    <row r="123" s="161" customFormat="1" ht="11.25" x14ac:dyDescent="0.15"/>
    <row r="124" s="161" customFormat="1" ht="11.25" x14ac:dyDescent="0.15"/>
    <row r="125" s="161" customFormat="1" ht="11.25" x14ac:dyDescent="0.15"/>
    <row r="126" s="161" customFormat="1" ht="11.25" x14ac:dyDescent="0.15"/>
    <row r="127" s="161" customFormat="1" ht="11.25" x14ac:dyDescent="0.15"/>
    <row r="128" s="161" customFormat="1" ht="11.25" x14ac:dyDescent="0.15"/>
    <row r="129" s="161" customFormat="1" ht="11.25" x14ac:dyDescent="0.15"/>
    <row r="130" s="161" customFormat="1" ht="11.25" x14ac:dyDescent="0.15"/>
    <row r="131" s="161" customFormat="1" ht="11.25" x14ac:dyDescent="0.15"/>
    <row r="132" s="161" customFormat="1" ht="11.25" x14ac:dyDescent="0.15"/>
    <row r="133" s="161" customFormat="1" ht="11.25" x14ac:dyDescent="0.15"/>
    <row r="134" s="161" customFormat="1" ht="11.25" x14ac:dyDescent="0.15"/>
    <row r="135" s="161" customFormat="1" ht="11.25" x14ac:dyDescent="0.15"/>
    <row r="136" s="161" customFormat="1" ht="11.25" x14ac:dyDescent="0.15"/>
    <row r="137" s="161" customFormat="1" ht="11.25" x14ac:dyDescent="0.15"/>
    <row r="138" s="161" customFormat="1" ht="11.25" x14ac:dyDescent="0.15"/>
    <row r="139" s="161" customFormat="1" ht="11.25" x14ac:dyDescent="0.15"/>
    <row r="140" s="161" customFormat="1" ht="11.25" x14ac:dyDescent="0.15"/>
    <row r="141" s="161" customFormat="1" ht="11.25" x14ac:dyDescent="0.15"/>
    <row r="142" s="161" customFormat="1" ht="11.25" x14ac:dyDescent="0.15"/>
    <row r="143" s="161" customFormat="1" ht="11.25" x14ac:dyDescent="0.15"/>
    <row r="144" s="161" customFormat="1" ht="11.25" x14ac:dyDescent="0.15"/>
    <row r="145" s="161" customFormat="1" ht="11.25" x14ac:dyDescent="0.15"/>
    <row r="146" s="161" customFormat="1" ht="11.25" x14ac:dyDescent="0.15"/>
    <row r="147" s="161" customFormat="1" ht="11.25" x14ac:dyDescent="0.15"/>
    <row r="148" s="161" customFormat="1" ht="11.25" x14ac:dyDescent="0.15"/>
    <row r="149" s="161" customFormat="1" ht="11.25" x14ac:dyDescent="0.15"/>
    <row r="150" s="161" customFormat="1" ht="11.25" x14ac:dyDescent="0.15"/>
    <row r="151" s="161" customFormat="1" ht="11.25" x14ac:dyDescent="0.15"/>
    <row r="152" s="161" customFormat="1" ht="11.25" x14ac:dyDescent="0.15"/>
    <row r="153" s="161" customFormat="1" ht="11.25" x14ac:dyDescent="0.15"/>
    <row r="154" s="161" customFormat="1" ht="11.25" x14ac:dyDescent="0.15"/>
    <row r="155" s="161" customFormat="1" ht="11.25" x14ac:dyDescent="0.15"/>
    <row r="156" s="161" customFormat="1" ht="11.25" x14ac:dyDescent="0.15"/>
    <row r="157" s="161" customFormat="1" ht="11.25" x14ac:dyDescent="0.15"/>
    <row r="158" s="161" customFormat="1" ht="11.25" x14ac:dyDescent="0.15"/>
    <row r="159" s="161" customFormat="1" ht="11.25" x14ac:dyDescent="0.15"/>
    <row r="160" s="161" customFormat="1" ht="11.25" x14ac:dyDescent="0.15"/>
    <row r="161" s="161" customFormat="1" ht="11.25" x14ac:dyDescent="0.15"/>
    <row r="162" s="161" customFormat="1" ht="11.25" x14ac:dyDescent="0.15"/>
    <row r="163" s="161" customFormat="1" ht="11.25" x14ac:dyDescent="0.15"/>
    <row r="164" s="161" customFormat="1" ht="11.25" x14ac:dyDescent="0.15"/>
    <row r="165" s="161" customFormat="1" ht="11.25" x14ac:dyDescent="0.15"/>
    <row r="166" s="161" customFormat="1" ht="11.25" x14ac:dyDescent="0.15"/>
    <row r="167" s="161" customFormat="1" ht="11.25" x14ac:dyDescent="0.15"/>
    <row r="168" s="161" customFormat="1" ht="11.25" x14ac:dyDescent="0.15"/>
    <row r="169" s="161" customFormat="1" ht="11.25" x14ac:dyDescent="0.15"/>
    <row r="170" s="161" customFormat="1" ht="11.25" x14ac:dyDescent="0.15"/>
    <row r="171" s="161" customFormat="1" ht="11.25" x14ac:dyDescent="0.15"/>
    <row r="172" s="161" customFormat="1" ht="11.25" x14ac:dyDescent="0.15"/>
    <row r="173" s="161" customFormat="1" ht="11.25" x14ac:dyDescent="0.15"/>
    <row r="174" s="161" customFormat="1" ht="11.25" x14ac:dyDescent="0.15"/>
    <row r="175" s="161" customFormat="1" ht="11.25" x14ac:dyDescent="0.15"/>
  </sheetData>
  <mergeCells count="6">
    <mergeCell ref="A2:H2"/>
    <mergeCell ref="A3:H3"/>
    <mergeCell ref="A4:H4"/>
    <mergeCell ref="A5:H5"/>
    <mergeCell ref="C9:H9"/>
    <mergeCell ref="B7:E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FR-1 Approp Summary</vt:lpstr>
      <vt:lpstr>FR-2 Nonformula</vt:lpstr>
      <vt:lpstr>FR-3 AHECB REC</vt:lpstr>
      <vt:lpstr>FR-4</vt:lpstr>
      <vt:lpstr>FR-5</vt:lpstr>
      <vt:lpstr>FR-6</vt:lpstr>
      <vt:lpstr>Minority Contract</vt:lpstr>
      <vt:lpstr>'FR-2 Nonformula'!A</vt:lpstr>
      <vt:lpstr>'FR-1 Approp Summary'!GR</vt:lpstr>
      <vt:lpstr>'FR-3 AHECB REC'!GR</vt:lpstr>
      <vt:lpstr>'FR-1 Approp Summary'!Print_Area</vt:lpstr>
      <vt:lpstr>'FR-2 Nonformula'!Print_Area</vt:lpstr>
      <vt:lpstr>'FR-3 AHECB REC'!Print_Area</vt:lpstr>
      <vt:lpstr>'FR-4'!Print_Area</vt:lpstr>
      <vt:lpstr>'FR-5'!Print_Area</vt:lpstr>
      <vt:lpstr>'FR-6'!Print_Area</vt:lpstr>
      <vt:lpstr>'Minority Contract'!Print_Area</vt:lpstr>
      <vt:lpstr>'FR-1 Approp Summary'!Print_Area_MI</vt:lpstr>
      <vt:lpstr>'FR-2 Nonformula'!Print_Area_MI</vt:lpstr>
      <vt:lpstr>'FR-3 AHECB REC'!Print_Area_MI</vt:lpstr>
      <vt:lpstr>'FR-4'!Print_Area_MI</vt:lpstr>
      <vt:lpstr>'FR-5'!Print_Area_MI</vt:lpstr>
      <vt:lpstr>'FR-6'!Print_Area_MI</vt:lpstr>
      <vt:lpstr>REVISED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Sperry</dc:creator>
  <cp:lastModifiedBy>Sarah Cox</cp:lastModifiedBy>
  <cp:lastPrinted>2015-11-03T17:36:30Z</cp:lastPrinted>
  <dcterms:created xsi:type="dcterms:W3CDTF">2000-01-12T19:51:12Z</dcterms:created>
  <dcterms:modified xsi:type="dcterms:W3CDTF">2021-09-17T18:23:59Z</dcterms:modified>
</cp:coreProperties>
</file>